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
  </bookViews>
  <sheets>
    <sheet name="指引" sheetId="7" r:id="rId1"/>
    <sheet name="环境类" sheetId="12" r:id="rId2"/>
    <sheet name="社会类" sheetId="3" r:id="rId3"/>
    <sheet name="管治类" sheetId="2" r:id="rId4"/>
    <sheet name="经济类" sheetId="8" r:id="rId5"/>
    <sheet name="附表-ISO 14001认证企业清单" sheetId="10" r:id="rId6"/>
    <sheet name="附表-ISO 45001认证企业清单" sheetId="11" r:id="rId7"/>
  </sheets>
  <definedNames>
    <definedName name="OLE_LINK305" localSheetId="1">环境类!$A$18</definedName>
    <definedName name="OLE_LINK322" localSheetId="1">环境类!$A$101</definedName>
    <definedName name="OLE_LINK334" localSheetId="2">社会类!$A$32</definedName>
  </definedNames>
  <calcPr calcId="144525"/>
</workbook>
</file>

<file path=xl/comments1.xml><?xml version="1.0" encoding="utf-8"?>
<comments xmlns="http://schemas.openxmlformats.org/spreadsheetml/2006/main">
  <authors>
    <author>ZJKY</author>
  </authors>
  <commentList>
    <comment ref="A91" authorId="0">
      <text>
        <r>
          <rPr>
            <b/>
            <sz val="9"/>
            <rFont val="宋体"/>
            <charset val="134"/>
          </rPr>
          <t>ZJKY:</t>
        </r>
        <r>
          <rPr>
            <sz val="9"/>
            <rFont val="宋体"/>
            <charset val="134"/>
          </rPr>
          <t xml:space="preserve">
看着奇怪，不如把排水放着两个分类前面</t>
        </r>
      </text>
    </comment>
  </commentList>
</comments>
</file>

<file path=xl/sharedStrings.xml><?xml version="1.0" encoding="utf-8"?>
<sst xmlns="http://schemas.openxmlformats.org/spreadsheetml/2006/main" count="1067" uniqueCount="480">
  <si>
    <t>紫金矿业ESG数据绩效表（2022）</t>
  </si>
  <si>
    <t>发布/更新时间:2023/3/24</t>
  </si>
  <si>
    <t>数据绩效表说明</t>
  </si>
  <si>
    <t>边界主体</t>
  </si>
  <si>
    <t>紫金矿业集团股份有限公司（本公司），采用运营控制权法，即涵盖公司所有实际运营控制的公司</t>
  </si>
  <si>
    <t>发布时间</t>
  </si>
  <si>
    <t>2023年3月24日</t>
  </si>
  <si>
    <t>时间说明</t>
  </si>
  <si>
    <t>数据按财年披露，本公司财年为1月1日-12月31日</t>
  </si>
  <si>
    <t>参考标准</t>
  </si>
  <si>
    <t>上海证券交易所关于加强上市公司社会责任承担工作暨《上海证券交易所上市公司环境信息披露指引》的通知和《公司履行社会责任的报告》编制指引</t>
  </si>
  <si>
    <t>香港联合证券交易所2020年7月1日以后的财年生效的《主板上市规则》附录十四《企业管治守则》及《企业管治报告》和附录二十七《环境、社会及管治指引》</t>
  </si>
  <si>
    <t>全球报告倡议组织（GRI）可持续发展报告标准2021版</t>
  </si>
  <si>
    <t>可持续会计准则委员会（SASB）金属与采矿业标准；</t>
  </si>
  <si>
    <t>气候相关财务信息披露工作组（TCFD）建议报告</t>
  </si>
  <si>
    <t>中国社会科学院《中国企业社会责任报告企业社会责任编写标准CASS-CSR4.0之一般采矿业》（CASS 4.0）</t>
  </si>
  <si>
    <t>数据说明</t>
  </si>
  <si>
    <t>数据表中的数据来自于公司年度报告及ESG报告</t>
  </si>
  <si>
    <t>数据保证</t>
  </si>
  <si>
    <t>经济数据经安永华明会计师事务所（特殊普通合伙）审计，其余ESG数据经TÜV南德认证检测（中国）有限公司上海分公司有限保证鉴证</t>
  </si>
  <si>
    <t>获取方式</t>
  </si>
  <si>
    <t>请于紫金矿业官网ESG专栏下载</t>
  </si>
  <si>
    <t>数据绩效表构成</t>
  </si>
  <si>
    <t>指引</t>
  </si>
  <si>
    <t>本数据表说明</t>
  </si>
  <si>
    <t>环境类</t>
  </si>
  <si>
    <t>紫金矿业主要的环境绩效，数据来源企业ESG报告</t>
  </si>
  <si>
    <t>社会类</t>
  </si>
  <si>
    <t>紫金矿业主要的社会绩效，数据来源企业ESG报告</t>
  </si>
  <si>
    <t>管治类</t>
  </si>
  <si>
    <t>紫金矿业主要的管治绩效，数据来源企业ESG报告</t>
  </si>
  <si>
    <t>经济类</t>
  </si>
  <si>
    <t>紫金矿业主要的经济绩效，数据来源企业年报保持一致</t>
  </si>
  <si>
    <t>附表-ISO 14001认证企业清单</t>
  </si>
  <si>
    <t>紫金矿业设定环保体系认证目标，为2020年的所有生产运营点在2023年均获得ISO 14001认证，该表详细列示了已获得认证和未获得认证的生产运营点情况</t>
  </si>
  <si>
    <t>附表-ISO 45001认证企业清单</t>
  </si>
  <si>
    <t>紫金矿业设定安全体系认证目标，为2020年的所有生产运营点在2023年均获得ISO 45001认证，该表详细列示了已获得认证和未获得认证的生产运营点情况</t>
  </si>
  <si>
    <t>发布/更新时间:2023/2/24</t>
  </si>
  <si>
    <t>环境类绩效表现</t>
  </si>
  <si>
    <t>环保投入数据：</t>
  </si>
  <si>
    <t>指标</t>
  </si>
  <si>
    <t>单位</t>
  </si>
  <si>
    <t>环保投入</t>
  </si>
  <si>
    <t>亿元</t>
  </si>
  <si>
    <t>-生态恢复投入</t>
  </si>
  <si>
    <t>恢复植被面积</t>
  </si>
  <si>
    <t>百万平方米</t>
  </si>
  <si>
    <t>种植花木</t>
  </si>
  <si>
    <t>百万株</t>
  </si>
  <si>
    <r>
      <rPr>
        <b/>
        <sz val="12"/>
        <color rgb="FFC00000"/>
        <rFont val="黑体"/>
        <charset val="134"/>
      </rPr>
      <t>气候变化数据</t>
    </r>
    <r>
      <rPr>
        <b/>
        <u/>
        <sz val="12"/>
        <color rgb="FFC00000"/>
        <rFont val="黑体"/>
        <charset val="134"/>
      </rPr>
      <t>：</t>
    </r>
  </si>
  <si>
    <t>GHG排放总量</t>
  </si>
  <si>
    <r>
      <rPr>
        <sz val="11"/>
        <color theme="1"/>
        <rFont val="黑体"/>
        <charset val="134"/>
      </rPr>
      <t>百万tCO</t>
    </r>
    <r>
      <rPr>
        <vertAlign val="subscript"/>
        <sz val="11"/>
        <color theme="1"/>
        <rFont val="黑体"/>
        <charset val="134"/>
      </rPr>
      <t>2</t>
    </r>
    <r>
      <rPr>
        <sz val="11"/>
        <color theme="1"/>
        <rFont val="黑体"/>
        <charset val="134"/>
      </rPr>
      <t>e</t>
    </r>
  </si>
  <si>
    <t>万元工业增加值GHG排放量</t>
  </si>
  <si>
    <r>
      <rPr>
        <sz val="11"/>
        <color theme="1"/>
        <rFont val="黑体"/>
        <charset val="134"/>
      </rPr>
      <t>tCO</t>
    </r>
    <r>
      <rPr>
        <vertAlign val="subscript"/>
        <sz val="11"/>
        <color theme="1"/>
        <rFont val="黑体"/>
        <charset val="134"/>
      </rPr>
      <t>2</t>
    </r>
    <r>
      <rPr>
        <sz val="11"/>
        <color theme="1"/>
        <rFont val="黑体"/>
        <charset val="134"/>
      </rPr>
      <t>e/万元工业增加值</t>
    </r>
  </si>
  <si>
    <t>/</t>
  </si>
  <si>
    <t>-直接GHG排放(SCOPE1)</t>
  </si>
  <si>
    <t>-间接GHG排放(SCOPE2)</t>
  </si>
  <si>
    <t>气候变化专项资金</t>
  </si>
  <si>
    <t>注：</t>
  </si>
  <si>
    <t>1.直接GHG排放的计算过程中，位发热量、单位热值含碳量、碳氧化率等参数主要依据采购燃料供应商的数据以及所在国各行业温室气体排放核算方法。</t>
  </si>
  <si>
    <t>2.间接GHG排放的计算过程中，各企业均使用当地的电网二氧化碳排放因子标准（location based）乘以外购用电总量，不会将外购用电中的清洁能源剔除计算。</t>
  </si>
  <si>
    <t>3.气候变化专项资金包括但不限于节能技改、油改电、新能源建设、余热回收等项目，与环保投入的统计存在一定交叉。</t>
  </si>
  <si>
    <t>4. 单位工业增加值的温室气体排放是指企业在生产过程中新增价值部分所产生的温室气体排放量。工业增加值按照收入法计算（即工业增加值 = 固定资产折旧 + 劳动者报酬 + 生产税净值 + 营业盈余）。</t>
  </si>
  <si>
    <t>能源消耗数据</t>
  </si>
  <si>
    <t>直接能源</t>
  </si>
  <si>
    <t>煤油</t>
  </si>
  <si>
    <t>吨</t>
  </si>
  <si>
    <t>柴油</t>
  </si>
  <si>
    <t>汽油</t>
  </si>
  <si>
    <t>煤炭</t>
  </si>
  <si>
    <t>天然气</t>
  </si>
  <si>
    <t>百万立方米</t>
  </si>
  <si>
    <t>其他直接能源</t>
  </si>
  <si>
    <t>TJ</t>
  </si>
  <si>
    <t>间接能源</t>
  </si>
  <si>
    <t>电力</t>
  </si>
  <si>
    <t>GWH</t>
  </si>
  <si>
    <t>-灰电</t>
  </si>
  <si>
    <t>-水电</t>
  </si>
  <si>
    <t>-太阳能</t>
  </si>
  <si>
    <t>-其他清洁能源</t>
  </si>
  <si>
    <t>蒸汽</t>
  </si>
  <si>
    <t>综合能耗量(按GWH计算)：</t>
  </si>
  <si>
    <t>能耗总量</t>
  </si>
  <si>
    <t>-煤油</t>
  </si>
  <si>
    <t>-柴油</t>
  </si>
  <si>
    <t>-汽油</t>
  </si>
  <si>
    <t>-煤炭</t>
  </si>
  <si>
    <t xml:space="preserve">-天然气 </t>
  </si>
  <si>
    <t>-其他直接能源</t>
  </si>
  <si>
    <t>-电力</t>
  </si>
  <si>
    <t>-蒸汽</t>
  </si>
  <si>
    <t>综合能耗量(按TJ计算)：</t>
  </si>
  <si>
    <t>能源结构：</t>
  </si>
  <si>
    <t>能源消耗强度</t>
  </si>
  <si>
    <t>MWH/万元工业增加值</t>
  </si>
  <si>
    <t>MJ/万元工业增加值</t>
  </si>
  <si>
    <t>直接能源（化石能源）占比</t>
  </si>
  <si>
    <t>%</t>
  </si>
  <si>
    <t>间接能源占比</t>
  </si>
  <si>
    <t>可再生能源占总用能比例</t>
  </si>
  <si>
    <t>清洁能源：</t>
  </si>
  <si>
    <t>清洁电力装机量</t>
  </si>
  <si>
    <t>MW</t>
  </si>
  <si>
    <t>清洁电力发电量</t>
  </si>
  <si>
    <t>-水能</t>
  </si>
  <si>
    <t>-其他</t>
  </si>
  <si>
    <t>1.其他直接能源包括重油、液化石油气等</t>
  </si>
  <si>
    <t>2.电力使用统计中，我们统计了向电力供应商了解到采购的可再生能源及来自于我们自发的可再生能源共同计入使用的可再生能源，对于未了解到组成成分的电力我们均计入灰电，在计算GHG排放时，我们按外购用电统一计算，不会将其中的可再生能源剔除</t>
  </si>
  <si>
    <t>3.此处清洁能源发电量指的是紫金矿业的清洁能源发电机组发出的电，并非紫金矿业实际使用的清洁电力。</t>
  </si>
  <si>
    <r>
      <rPr>
        <b/>
        <sz val="12"/>
        <color rgb="FFC00000"/>
        <rFont val="黑体"/>
        <charset val="134"/>
      </rPr>
      <t>取排</t>
    </r>
    <r>
      <rPr>
        <b/>
        <u/>
        <sz val="12"/>
        <color rgb="FFC00000"/>
        <rFont val="黑体"/>
        <charset val="134"/>
      </rPr>
      <t>水数据</t>
    </r>
  </si>
  <si>
    <t>取水类别</t>
  </si>
  <si>
    <t>总取水量</t>
  </si>
  <si>
    <t>百万吨</t>
  </si>
  <si>
    <t>新鲜水用水强度</t>
  </si>
  <si>
    <t>吨/百万元营收</t>
  </si>
  <si>
    <t>总排水量</t>
  </si>
  <si>
    <t>水循环利用率</t>
  </si>
  <si>
    <r>
      <rPr>
        <b/>
        <u/>
        <sz val="12"/>
        <color theme="9" tint="-0.249977111117893"/>
        <rFont val="黑体"/>
        <charset val="134"/>
      </rPr>
      <t>取水</t>
    </r>
    <r>
      <rPr>
        <b/>
        <sz val="12"/>
        <color theme="9" tint="-0.249977111117893"/>
        <rFont val="黑体"/>
        <charset val="134"/>
      </rPr>
      <t>类型</t>
    </r>
  </si>
  <si>
    <t>-淡水</t>
  </si>
  <si>
    <t>-非淡水</t>
  </si>
  <si>
    <t>取水来源</t>
  </si>
  <si>
    <t>-地表水</t>
  </si>
  <si>
    <t>-地下水</t>
  </si>
  <si>
    <t>-外购水</t>
  </si>
  <si>
    <r>
      <rPr>
        <b/>
        <sz val="12"/>
        <color theme="9" tint="-0.249977111117893"/>
        <rFont val="黑体"/>
        <charset val="134"/>
      </rPr>
      <t>排</t>
    </r>
    <r>
      <rPr>
        <b/>
        <u/>
        <sz val="12"/>
        <color theme="9" tint="-0.249977111117893"/>
        <rFont val="黑体"/>
        <charset val="134"/>
      </rPr>
      <t>水</t>
    </r>
    <r>
      <rPr>
        <b/>
        <sz val="12"/>
        <color theme="9" tint="-0.249977111117893"/>
        <rFont val="黑体"/>
        <charset val="134"/>
      </rPr>
      <t>类型</t>
    </r>
  </si>
  <si>
    <r>
      <rPr>
        <b/>
        <sz val="12"/>
        <color theme="9" tint="-0.249977111117893"/>
        <rFont val="黑体"/>
        <charset val="134"/>
      </rPr>
      <t>排</t>
    </r>
    <r>
      <rPr>
        <b/>
        <u/>
        <sz val="12"/>
        <color theme="9" tint="-0.249977111117893"/>
        <rFont val="黑体"/>
        <charset val="134"/>
      </rPr>
      <t>水</t>
    </r>
    <r>
      <rPr>
        <b/>
        <sz val="12"/>
        <color theme="9" tint="-0.249977111117893"/>
        <rFont val="黑体"/>
        <charset val="134"/>
      </rPr>
      <t>去向</t>
    </r>
  </si>
  <si>
    <t>-地表</t>
  </si>
  <si>
    <t>-地下</t>
  </si>
  <si>
    <t>-外送至其他组织处理</t>
  </si>
  <si>
    <r>
      <rPr>
        <b/>
        <u/>
        <sz val="12"/>
        <color theme="9" tint="-0.249977111117893"/>
        <rFont val="黑体"/>
        <charset val="134"/>
      </rPr>
      <t>处于</t>
    </r>
    <r>
      <rPr>
        <b/>
        <sz val="12"/>
        <color theme="9" tint="-0.249977111117893"/>
        <rFont val="黑体"/>
        <charset val="134"/>
      </rPr>
      <t>高</t>
    </r>
    <r>
      <rPr>
        <b/>
        <u/>
        <sz val="12"/>
        <color theme="9" tint="-0.249977111117893"/>
        <rFont val="黑体"/>
        <charset val="134"/>
      </rPr>
      <t>水风险地区的取水量</t>
    </r>
  </si>
  <si>
    <t>高水风险地区地区水量</t>
  </si>
  <si>
    <t>水风险高地区取水量占比</t>
  </si>
  <si>
    <t>1.取水量指的是从各源头收贮使用的新鲜水。现阶段我们正系统性梳理水平衡模型，雨水统计的可靠性较低，且不是我们重要的水资源来源，故暂不披露雨水量，待未来梳理完善后披露</t>
  </si>
  <si>
    <t>2. 水循环利用率=（总用水量-新鲜水取水总量）/总用水量</t>
  </si>
  <si>
    <t>主要水污染物数据</t>
  </si>
  <si>
    <t>排放量</t>
  </si>
  <si>
    <t>COD</t>
  </si>
  <si>
    <t>氨氮</t>
  </si>
  <si>
    <t>总铜</t>
  </si>
  <si>
    <t>总锌</t>
  </si>
  <si>
    <t>排放强度</t>
  </si>
  <si>
    <t>g/百万元营收</t>
  </si>
  <si>
    <t>注:报告期内水污染物排放量的大幅下降与多个因素有关，其中包含降雨量变动、某些运营位点进行停产的影响，预计未来排放量可能仍会处于波动状态</t>
  </si>
  <si>
    <t>矿区酸性岩排水数据</t>
  </si>
  <si>
    <t>数量</t>
  </si>
  <si>
    <t>占比</t>
  </si>
  <si>
    <t>有酸性岩排水风险矿区总数</t>
  </si>
  <si>
    <t>-预计会发生酸性岩石排水矿区</t>
  </si>
  <si>
    <t>-积极缓解酸性岩石排水矿区</t>
  </si>
  <si>
    <t>-正在接受处理或补救酸性岩石排水矿区</t>
  </si>
  <si>
    <t>一般废弃物数据</t>
  </si>
  <si>
    <t>一般废弃物总产生量</t>
  </si>
  <si>
    <t>-现场综合利用</t>
  </si>
  <si>
    <t>-非现场综合利用</t>
  </si>
  <si>
    <t>-现场最终处置</t>
  </si>
  <si>
    <t>-非现场最终处置</t>
  </si>
  <si>
    <t>综合利用率</t>
  </si>
  <si>
    <t>单位营收一般废弃物产生量</t>
  </si>
  <si>
    <t>吨/万元营收</t>
  </si>
  <si>
    <t>尾矿数据</t>
  </si>
  <si>
    <t>尾矿产生总量</t>
  </si>
  <si>
    <t>回收的尾矿总量</t>
  </si>
  <si>
    <t xml:space="preserve">回收利用率 </t>
  </si>
  <si>
    <t>危险废弃物数据</t>
  </si>
  <si>
    <r>
      <rPr>
        <b/>
        <sz val="11"/>
        <color rgb="FF000000"/>
        <rFont val="黑体"/>
        <charset val="134"/>
      </rPr>
      <t>危险废物总产生量</t>
    </r>
    <r>
      <rPr>
        <b/>
        <sz val="11"/>
        <color theme="1"/>
        <rFont val="Arial"/>
        <charset val="134"/>
      </rPr>
      <t>  </t>
    </r>
  </si>
  <si>
    <t>单位营收危险废物产生量</t>
  </si>
  <si>
    <t>废气排放数据</t>
  </si>
  <si>
    <t>氮氧化物</t>
  </si>
  <si>
    <t>二氧化硫</t>
  </si>
  <si>
    <t>颗粒物质（PM）</t>
  </si>
  <si>
    <t>硫酸雾</t>
  </si>
  <si>
    <t>氯化氢</t>
  </si>
  <si>
    <t>氨气</t>
  </si>
  <si>
    <t>硫化氢</t>
  </si>
  <si>
    <t>铅及其化合物</t>
  </si>
  <si>
    <t>砷及其化合物</t>
  </si>
  <si>
    <t>汞及其化合物</t>
  </si>
  <si>
    <t>挥发性有机化合物（VOC）</t>
  </si>
  <si>
    <t>1.大气污染物总量根据废气检测报告污染物浓度和尾气流量估算得出</t>
  </si>
  <si>
    <t>2.各公司各项大气污染物排放浓度，请详见公司年报</t>
  </si>
  <si>
    <t>尾矿库数据</t>
  </si>
  <si>
    <t>尾矿库总数</t>
  </si>
  <si>
    <t>活跃的尾矿库数量</t>
  </si>
  <si>
    <t>高风险尾矿库数量</t>
  </si>
  <si>
    <t>环保认证与审查</t>
  </si>
  <si>
    <r>
      <rPr>
        <sz val="11"/>
        <color rgb="FF000000"/>
        <rFont val="黑体"/>
        <charset val="134"/>
      </rPr>
      <t>ISO14001:2015</t>
    </r>
    <r>
      <rPr>
        <sz val="11"/>
        <color theme="1"/>
        <rFont val="黑体"/>
        <charset val="134"/>
      </rPr>
      <t>认证覆盖率</t>
    </r>
  </si>
  <si>
    <t>环保审查覆盖率</t>
  </si>
  <si>
    <t>注：ISO14001:2015认证覆盖率是以2020年我们拥有的生产运营点为基准，截至报告期末获得认证的比例</t>
  </si>
  <si>
    <t>社会类绩效表现</t>
  </si>
  <si>
    <t>劳工数据</t>
  </si>
  <si>
    <t>员工人数</t>
  </si>
  <si>
    <t>员工总数</t>
  </si>
  <si>
    <t>人</t>
  </si>
  <si>
    <t>承包商人数</t>
  </si>
  <si>
    <t>性别结构</t>
  </si>
  <si>
    <t>-男性占比</t>
  </si>
  <si>
    <t>-女性占比</t>
  </si>
  <si>
    <t>年龄结构</t>
  </si>
  <si>
    <t>-&lt;30岁占比</t>
  </si>
  <si>
    <t>-30≤Y&lt;50岁占比</t>
  </si>
  <si>
    <t>-≥50岁占比</t>
  </si>
  <si>
    <t>本地雇佣率</t>
  </si>
  <si>
    <t>员工流动</t>
  </si>
  <si>
    <t>新增员工人数</t>
  </si>
  <si>
    <t>总流失率</t>
  </si>
  <si>
    <t>按性别划分</t>
  </si>
  <si>
    <t>男性员工流失</t>
  </si>
  <si>
    <t>女性员工流失</t>
  </si>
  <si>
    <t>按年龄划分</t>
  </si>
  <si>
    <t>＜30岁 员工流失</t>
  </si>
  <si>
    <t>30≤Y＜50岁 员工流失</t>
  </si>
  <si>
    <t>≥50 岁员工流失</t>
  </si>
  <si>
    <t>按地区划分</t>
  </si>
  <si>
    <t>中国员工流失</t>
  </si>
  <si>
    <t>中国以外其他国家和地区员工流失</t>
  </si>
  <si>
    <t>注：人力数据统计由各子公司上报汇总后计算得出。部分子公司因当地反歧视、个人隐私保护等当地法律或惯例等原因，公司不被允许统计员工年龄及性别等
信息，导致在计算各类别员工比例时员工总数与实际总数有一定出入，我们依据实际统计到的比例进行披露，2022 年这类未计入公司员工性别、年龄比
例的员工约 5,390 人。</t>
  </si>
  <si>
    <t>员工培训数据</t>
  </si>
  <si>
    <t>受训比例（%）</t>
  </si>
  <si>
    <t>平均受训（小时）</t>
  </si>
  <si>
    <t>男性员工</t>
  </si>
  <si>
    <t>女性员工</t>
  </si>
  <si>
    <t>按职位划分</t>
  </si>
  <si>
    <t>高层员工</t>
  </si>
  <si>
    <t>中层员工</t>
  </si>
  <si>
    <t>基层员工</t>
  </si>
  <si>
    <t>注：基层员工中不含海外基层员工、未定级员工和8级以下员工。</t>
  </si>
  <si>
    <t>集体谈判协议覆盖率</t>
  </si>
  <si>
    <t>总集体谈判协议覆盖率</t>
  </si>
  <si>
    <t>集体谈判协议涵盖的本国在职员工的百分比</t>
  </si>
  <si>
    <t>集体谈判协议涵盖的外国在职员工的百分比</t>
  </si>
  <si>
    <t>罢工和非技术延误</t>
  </si>
  <si>
    <t>非技术延误的次数</t>
  </si>
  <si>
    <t>次</t>
  </si>
  <si>
    <t>非技术延误的时间</t>
  </si>
  <si>
    <t>天</t>
  </si>
  <si>
    <t>罢工和停工的次数</t>
  </si>
  <si>
    <t>罢工和停工的持续时间</t>
  </si>
  <si>
    <t>安全生产数据</t>
  </si>
  <si>
    <t>安全生产投入</t>
  </si>
  <si>
    <t>ISO45001:2018认证覆盖率</t>
  </si>
  <si>
    <t>自有员工工亡人数</t>
  </si>
  <si>
    <t>承包商工亡人数</t>
  </si>
  <si>
    <t>因工伤损失工作日数</t>
  </si>
  <si>
    <t>百万工时损失工时率</t>
  </si>
  <si>
    <r>
      <rPr>
        <sz val="11"/>
        <color rgb="FF000000"/>
        <rFont val="黑体"/>
        <charset val="134"/>
      </rPr>
      <t>百万工时损工事故率（LTIR</t>
    </r>
    <r>
      <rPr>
        <sz val="8"/>
        <color rgb="FF000000"/>
        <rFont val="黑体"/>
        <charset val="134"/>
      </rPr>
      <t> </t>
    </r>
    <r>
      <rPr>
        <sz val="11"/>
        <color rgb="FF000000"/>
        <rFont val="黑体"/>
        <charset val="134"/>
      </rPr>
      <t>）</t>
    </r>
  </si>
  <si>
    <t>百万工时可记录事故率（TRIR）</t>
  </si>
  <si>
    <t>百万工时未遂事故率</t>
  </si>
  <si>
    <t>总工时</t>
  </si>
  <si>
    <t>百万工时</t>
  </si>
  <si>
    <t>在岗人员安全培训累计人次</t>
  </si>
  <si>
    <t>万人次</t>
  </si>
  <si>
    <t>23.97（不含承包商）</t>
  </si>
  <si>
    <t>在岗人员人均接受安全培训次数</t>
  </si>
  <si>
    <t>6.8（不含承包商）</t>
  </si>
  <si>
    <t>1.安全数据统计范围为紫金经营控制权下的生产型企业员工及承包商，单一员工或承包商的数据均会特殊注明</t>
  </si>
  <si>
    <t>2..ISO45001:2018 认证覆盖率是以 2020 年我们拥有的生产运营点为基准，截至报告期末获得认证的比例</t>
  </si>
  <si>
    <t>3.百万工时损失工时率=因工伤损失工作时数÷总工时×1000000</t>
  </si>
  <si>
    <t xml:space="preserve">  百万工时损工事故率LTIR=损工事故人数÷总工时×1000000</t>
  </si>
  <si>
    <t xml:space="preserve">  百万工时可记录事故率TRIR =可记录事故伤害人数÷总工时×1000000</t>
  </si>
  <si>
    <t xml:space="preserve">  百万工时未遂事故率=未遂事故起数÷总工时×1000000</t>
  </si>
  <si>
    <t>产品管理数据</t>
  </si>
  <si>
    <t>矿产品合格率 </t>
  </si>
  <si>
    <t>因安全与健康理由而召回的产品数量 </t>
  </si>
  <si>
    <t>个</t>
  </si>
  <si>
    <t>因安全与健康理由而被投诉数量 </t>
  </si>
  <si>
    <t>件</t>
  </si>
  <si>
    <t>客户满意度 </t>
  </si>
  <si>
    <t>产品包装木材 </t>
  </si>
  <si>
    <t>产品精矿包装袋 </t>
  </si>
  <si>
    <t>科技创新数据</t>
  </si>
  <si>
    <t>研发投入</t>
  </si>
  <si>
    <t>新增专利数</t>
  </si>
  <si>
    <t>供应商与承包商数据</t>
  </si>
  <si>
    <t>供应商总数</t>
  </si>
  <si>
    <t>-来自中国的供应商</t>
  </si>
  <si>
    <t>-来自中国以外其他国家和地区的供应商</t>
  </si>
  <si>
    <t>新供应商数量</t>
  </si>
  <si>
    <t>-使用ESG标准筛选的新供应商数量</t>
  </si>
  <si>
    <t>东道国本地化采购率</t>
  </si>
  <si>
    <t>社区投入数据</t>
  </si>
  <si>
    <t>金额</t>
  </si>
  <si>
    <t>社区总投入</t>
  </si>
  <si>
    <t>百万元</t>
  </si>
  <si>
    <t>-公益捐赠类</t>
  </si>
  <si>
    <t>-非公益捐赠类</t>
  </si>
  <si>
    <t>经济贡献数据</t>
  </si>
  <si>
    <t>直接经济贡献</t>
  </si>
  <si>
    <t>-支付员工薪酬与福利</t>
  </si>
  <si>
    <t>-支付供应商款项</t>
  </si>
  <si>
    <t>-社区捐赠</t>
  </si>
  <si>
    <t>-支付股东分红</t>
  </si>
  <si>
    <t>-支付债权人利息</t>
  </si>
  <si>
    <t>-支付政府款项(支付的税费)</t>
  </si>
  <si>
    <t>社会贡献值</t>
  </si>
  <si>
    <t>每股社会贡献值</t>
  </si>
  <si>
    <t>元</t>
  </si>
  <si>
    <t>管治类绩效表现</t>
  </si>
  <si>
    <t>董事会组成</t>
  </si>
  <si>
    <t>总数</t>
  </si>
  <si>
    <t>执行董事</t>
  </si>
  <si>
    <t>非执行董事</t>
  </si>
  <si>
    <t>独立董事</t>
  </si>
  <si>
    <t>女性董事</t>
  </si>
  <si>
    <t>董事会人数</t>
  </si>
  <si>
    <t>商业道德数据</t>
  </si>
  <si>
    <t>商业道德培训覆盖率</t>
  </si>
  <si>
    <t>董事、监事、高级管理人员</t>
  </si>
  <si>
    <t>员工</t>
  </si>
  <si>
    <t>供应商、承包商</t>
  </si>
  <si>
    <t>申诉举报数统计</t>
  </si>
  <si>
    <t>总申诉举报数</t>
  </si>
  <si>
    <t>-来自员工举报</t>
  </si>
  <si>
    <t>-来自供应商、承包商举报</t>
  </si>
  <si>
    <t>-其他利益相关方举报</t>
  </si>
  <si>
    <t>经济类绩效表现</t>
  </si>
  <si>
    <t>经济类数据</t>
  </si>
  <si>
    <t>经营绩效</t>
  </si>
  <si>
    <t>营业收入</t>
  </si>
  <si>
    <t>利润总额</t>
  </si>
  <si>
    <t>归母净利润</t>
  </si>
  <si>
    <t>期末总资产</t>
  </si>
  <si>
    <t>产品产量</t>
  </si>
  <si>
    <t>矿产铜产量</t>
  </si>
  <si>
    <t>万吨</t>
  </si>
  <si>
    <t>矿产金产量</t>
  </si>
  <si>
    <t>矿产锌（铅）产量</t>
  </si>
  <si>
    <t>资源量</t>
  </si>
  <si>
    <t>铜资源量</t>
  </si>
  <si>
    <t>金资源量</t>
  </si>
  <si>
    <t>锌（铅）资源量</t>
  </si>
  <si>
    <t>碳酸锂资源量</t>
  </si>
  <si>
    <t xml:space="preserve">        紫金矿业ESG数据绩效表（2022）</t>
  </si>
  <si>
    <t>附表-ISO 14001环境体系认证企业清单</t>
  </si>
  <si>
    <t>目标：以2020年为基准，2023年所有现有生产运营点获得ISO14001:2015认证，新增生产运营点三年内通过认证</t>
  </si>
  <si>
    <t>#</t>
  </si>
  <si>
    <t>企业名称</t>
  </si>
  <si>
    <t>企业类型</t>
  </si>
  <si>
    <t>通过认证</t>
  </si>
  <si>
    <t>认证证书编号</t>
  </si>
  <si>
    <t>生效日期</t>
  </si>
  <si>
    <t>有效期至</t>
  </si>
  <si>
    <t>是否计划于2023年内完成认证</t>
  </si>
  <si>
    <t>紫金山金铜矿</t>
  </si>
  <si>
    <t>矿山</t>
  </si>
  <si>
    <t>是</t>
  </si>
  <si>
    <t>00219E30946R2L</t>
  </si>
  <si>
    <t>元阳华西</t>
  </si>
  <si>
    <t>00221E34985R0M</t>
  </si>
  <si>
    <t>新疆紫金锌业</t>
  </si>
  <si>
    <t>USA21E44971R0M</t>
  </si>
  <si>
    <t>新疆金宝</t>
  </si>
  <si>
    <t>00221E34384R0M</t>
  </si>
  <si>
    <t>武平紫金</t>
  </si>
  <si>
    <t>00219E30821ROM</t>
  </si>
  <si>
    <t>乌后紫金</t>
  </si>
  <si>
    <t>00220E31807RIM</t>
  </si>
  <si>
    <t>威斯特铜业</t>
  </si>
  <si>
    <t>03820E02255R0S</t>
  </si>
  <si>
    <t>山西紫金</t>
  </si>
  <si>
    <t>00220E30415R2M</t>
  </si>
  <si>
    <t>内蒙金中</t>
  </si>
  <si>
    <t>079520E</t>
  </si>
  <si>
    <t>麻栗坡钨业</t>
  </si>
  <si>
    <t>00221E35026R0M</t>
  </si>
  <si>
    <t>洛阳坤宇</t>
  </si>
  <si>
    <t>00219E33016R0M</t>
  </si>
  <si>
    <t>洛宁华泰</t>
  </si>
  <si>
    <t>00219EN0211R0M</t>
  </si>
  <si>
    <t>陇南紫金</t>
  </si>
  <si>
    <t>00221E33258R0M</t>
  </si>
  <si>
    <t>巨龙铜业</t>
  </si>
  <si>
    <t>052321Q</t>
  </si>
  <si>
    <t>珲春紫金</t>
  </si>
  <si>
    <t>00220E33873R0M</t>
  </si>
  <si>
    <t>贵州紫金</t>
  </si>
  <si>
    <t>00221E34913R0M</t>
  </si>
  <si>
    <t>多宝山铜业</t>
  </si>
  <si>
    <t>00221E33396R0M</t>
  </si>
  <si>
    <t>阿舍勒铜业</t>
  </si>
  <si>
    <t>00221E30052R1M</t>
  </si>
  <si>
    <t>泽拉夫尚</t>
  </si>
  <si>
    <t>A.CPT.CC-϶.102121.01-3859.04</t>
  </si>
  <si>
    <t>塞紫铜</t>
  </si>
  <si>
    <t>SL24274E</t>
  </si>
  <si>
    <t>穆索诺伊</t>
  </si>
  <si>
    <t>00221E35073R0M</t>
  </si>
  <si>
    <t>龙兴</t>
  </si>
  <si>
    <t>A.CPT.CC-϶.041421.01-3859.04</t>
  </si>
  <si>
    <t>大陆黄金</t>
  </si>
  <si>
    <t>CO22.05218</t>
  </si>
  <si>
    <t>奥同克</t>
  </si>
  <si>
    <t>A.CPT.CC-϶.070721.01-3859.04</t>
  </si>
  <si>
    <t>奥罗拉</t>
  </si>
  <si>
    <t>正在进行</t>
  </si>
  <si>
    <t>N/A</t>
  </si>
  <si>
    <t>卡瑞鲁</t>
  </si>
  <si>
    <t>塞紫金</t>
  </si>
  <si>
    <t>诺顿金田</t>
  </si>
  <si>
    <t>否</t>
  </si>
  <si>
    <t>富蕴金山</t>
  </si>
  <si>
    <t>2023暂无计划开展体系验证，计划等金山、金宝合并之后再开展</t>
  </si>
  <si>
    <t>碧沙矿业</t>
  </si>
  <si>
    <t>无数据</t>
  </si>
  <si>
    <t>紫金铜业</t>
  </si>
  <si>
    <t>冶炼与加工</t>
  </si>
  <si>
    <t>00219E33110R1M</t>
  </si>
  <si>
    <t>紫金银辉</t>
  </si>
  <si>
    <t>00221E34162R0M</t>
  </si>
  <si>
    <t>药剂公司</t>
  </si>
  <si>
    <t>50020E0221ROM</t>
  </si>
  <si>
    <t>洛宁紫金</t>
  </si>
  <si>
    <t>00221E34237R1M</t>
  </si>
  <si>
    <t>金山耐磨</t>
  </si>
  <si>
    <t>00221E32707R0M</t>
  </si>
  <si>
    <t>吉林紫金铜业</t>
  </si>
  <si>
    <t>00219E33864R1M</t>
  </si>
  <si>
    <t>黄金冶炼公司</t>
  </si>
  <si>
    <t>00220Ｅ33019Ｒ3Ｍ</t>
  </si>
  <si>
    <t>黑龙江紫金铜业</t>
  </si>
  <si>
    <t>00220H32501R0M</t>
  </si>
  <si>
    <t>福建紫金铜业</t>
  </si>
  <si>
    <t>00220E0975R2M</t>
  </si>
  <si>
    <t>福建贵金属材料公司</t>
  </si>
  <si>
    <t>50021E0167R0S</t>
  </si>
  <si>
    <t>巴彦淖尔紫金</t>
  </si>
  <si>
    <t>00119E32322R4L/1500</t>
  </si>
  <si>
    <t>新疆紫金有色</t>
  </si>
  <si>
    <t>海峡珠宝公司</t>
  </si>
  <si>
    <t>0070021E51901R0S</t>
  </si>
  <si>
    <t>黄金珠宝</t>
  </si>
  <si>
    <t>21E4139ROM-ZJ/008</t>
  </si>
  <si>
    <t>紫金佳博</t>
  </si>
  <si>
    <t>07022E30002R1M</t>
  </si>
  <si>
    <t>贵州紫金黄金冶炼公司</t>
  </si>
  <si>
    <t>00221E33892R0S</t>
  </si>
  <si>
    <t>注释：标黄的为以2020年为基准新增的运营位点</t>
  </si>
  <si>
    <t>附表-ISO 45001职业健康安全管理体系认证企业清单</t>
  </si>
  <si>
    <t>目标：以2020年为基准，2023年所有现有生产运营点获得ISO45001:2018认证，新增生产运营点三年内通过认证</t>
  </si>
  <si>
    <t>是否通过认证</t>
  </si>
  <si>
    <t>CQM22S21790R3L</t>
  </si>
  <si>
    <t>CQM21S24412R0M</t>
  </si>
  <si>
    <t>USA21S24972R0M</t>
  </si>
  <si>
    <t>CQM21S23891ROM</t>
  </si>
  <si>
    <t>CQM19S20692R2M</t>
  </si>
  <si>
    <t>CQM20S21623R1M</t>
  </si>
  <si>
    <t>证书上无编号</t>
  </si>
  <si>
    <t>CQM20S20384R2M</t>
  </si>
  <si>
    <t>内蒙古金中</t>
  </si>
  <si>
    <t>079520S</t>
  </si>
  <si>
    <t>CQM21S24449R0M</t>
  </si>
  <si>
    <t>CQM22S23801R1M</t>
  </si>
  <si>
    <t>CQM22S23868R1M</t>
  </si>
  <si>
    <t>CQM21S22890R0M</t>
  </si>
  <si>
    <t>052321S</t>
  </si>
  <si>
    <t xml:space="preserve">CQM20S23477R0M </t>
  </si>
  <si>
    <t>CQM21S24349R0M</t>
  </si>
  <si>
    <t>CQM21S23020RM</t>
  </si>
  <si>
    <t>CQM21S20046R1M</t>
  </si>
  <si>
    <t>A.CPT.CC-З.102721.01-3859.04</t>
  </si>
  <si>
    <t>SL24275S</t>
  </si>
  <si>
    <t>CQM21S24488ROM</t>
  </si>
  <si>
    <t xml:space="preserve">№АСРТ СС-0.092821.01-3859.04 </t>
  </si>
  <si>
    <t>CO22.05219</t>
  </si>
  <si>
    <t>A.CPT.CC-0.07.0721.01-3859.04</t>
  </si>
  <si>
    <t>MS-AZ2159</t>
  </si>
  <si>
    <t>是，23年1月已通过</t>
  </si>
  <si>
    <t>SL24837S</t>
  </si>
  <si>
    <t>00221S23696R0M</t>
  </si>
  <si>
    <t>CQM22S23330R2L</t>
  </si>
  <si>
    <t>50020SO201R0M</t>
  </si>
  <si>
    <t>CQM21S23758R1M</t>
  </si>
  <si>
    <t>00221S22401R0M</t>
  </si>
  <si>
    <t>CQM19S23379RIM</t>
  </si>
  <si>
    <t>00220S22716R3M</t>
  </si>
  <si>
    <t>00220S22234R0M</t>
  </si>
  <si>
    <t>00200S20889R2M</t>
  </si>
  <si>
    <t>50021S0164ROS</t>
  </si>
  <si>
    <t>CQC22S32343R5M/1500</t>
  </si>
  <si>
    <t>00221S24411R0M</t>
  </si>
</sst>
</file>

<file path=xl/styles.xml><?xml version="1.0" encoding="utf-8"?>
<styleSheet xmlns="http://schemas.openxmlformats.org/spreadsheetml/2006/main">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_ * #,##0_ ;_ * \-#,##0_ ;_ * &quot;-&quot;??_ ;_ @_ "/>
    <numFmt numFmtId="178" formatCode="_ * #,##0.00000_ ;_ * \-#,##0.00000_ ;_ * &quot;-&quot;??_ ;_ @_ "/>
    <numFmt numFmtId="179" formatCode="#,##0.00_ "/>
    <numFmt numFmtId="180" formatCode="0.0"/>
    <numFmt numFmtId="181" formatCode="#,##0_ "/>
    <numFmt numFmtId="182" formatCode="_ * #,##0.00_ ;_ * \-#,##0.00_ ;_ * &quot;-&quot;??.00_ ;_ @_ "/>
    <numFmt numFmtId="183" formatCode="#,##0.0000"/>
    <numFmt numFmtId="184" formatCode="0.00_);[Red]\(0.00\)"/>
  </numFmts>
  <fonts count="68">
    <font>
      <sz val="11"/>
      <color theme="1"/>
      <name val="等线"/>
      <charset val="134"/>
      <scheme val="minor"/>
    </font>
    <font>
      <b/>
      <sz val="20"/>
      <color rgb="FFC00000"/>
      <name val="等线"/>
      <charset val="134"/>
      <scheme val="minor"/>
    </font>
    <font>
      <b/>
      <sz val="20"/>
      <color rgb="FF806000"/>
      <name val="黑体"/>
      <charset val="134"/>
    </font>
    <font>
      <b/>
      <sz val="14"/>
      <color theme="1"/>
      <name val="等线"/>
      <charset val="134"/>
      <scheme val="minor"/>
    </font>
    <font>
      <sz val="11"/>
      <color indexed="8"/>
      <name val="等线"/>
      <charset val="134"/>
      <scheme val="minor"/>
    </font>
    <font>
      <b/>
      <sz val="11"/>
      <name val="微软雅黑"/>
      <charset val="134"/>
    </font>
    <font>
      <sz val="11"/>
      <name val="等线"/>
      <charset val="134"/>
      <scheme val="minor"/>
    </font>
    <font>
      <sz val="11"/>
      <color theme="4" tint="-0.499984740745262"/>
      <name val="等线"/>
      <charset val="134"/>
      <scheme val="minor"/>
    </font>
    <font>
      <sz val="11"/>
      <color rgb="FFFF0000"/>
      <name val="等线"/>
      <charset val="134"/>
      <scheme val="minor"/>
    </font>
    <font>
      <b/>
      <sz val="20"/>
      <color theme="1"/>
      <name val="等线"/>
      <charset val="134"/>
      <scheme val="minor"/>
    </font>
    <font>
      <sz val="11"/>
      <color theme="1"/>
      <name val="黑体"/>
      <charset val="134"/>
    </font>
    <font>
      <b/>
      <sz val="18"/>
      <color rgb="FFC00000"/>
      <name val="等线"/>
      <charset val="134"/>
      <scheme val="minor"/>
    </font>
    <font>
      <b/>
      <u/>
      <sz val="12"/>
      <color rgb="FFC00000"/>
      <name val="黑体"/>
      <charset val="134"/>
    </font>
    <font>
      <b/>
      <sz val="11"/>
      <color theme="0"/>
      <name val="黑体"/>
      <charset val="134"/>
    </font>
    <font>
      <b/>
      <u/>
      <sz val="12"/>
      <color theme="9" tint="-0.249977111117893"/>
      <name val="黑体"/>
      <charset val="134"/>
    </font>
    <font>
      <sz val="12"/>
      <color theme="1"/>
      <name val="黑体"/>
      <charset val="134"/>
    </font>
    <font>
      <b/>
      <sz val="16"/>
      <color rgb="FF806000"/>
      <name val="黑体"/>
      <charset val="134"/>
    </font>
    <font>
      <b/>
      <sz val="11"/>
      <color theme="1"/>
      <name val="黑体"/>
      <charset val="134"/>
    </font>
    <font>
      <sz val="16"/>
      <color rgb="FF806000"/>
      <name val="黑体"/>
      <charset val="134"/>
    </font>
    <font>
      <b/>
      <u/>
      <sz val="11"/>
      <color rgb="FFC00000"/>
      <name val="黑体"/>
      <charset val="134"/>
    </font>
    <font>
      <b/>
      <sz val="11"/>
      <color theme="9" tint="-0.249977111117893"/>
      <name val="黑体"/>
      <charset val="134"/>
    </font>
    <font>
      <b/>
      <u/>
      <sz val="11"/>
      <color theme="9" tint="-0.249977111117893"/>
      <name val="黑体"/>
      <charset val="134"/>
    </font>
    <font>
      <sz val="11"/>
      <name val="黑体"/>
      <charset val="134"/>
    </font>
    <font>
      <b/>
      <sz val="11"/>
      <color rgb="FF000000"/>
      <name val="黑体"/>
      <charset val="134"/>
    </font>
    <font>
      <b/>
      <sz val="11"/>
      <color rgb="FFFF0000"/>
      <name val="黑体"/>
      <charset val="134"/>
    </font>
    <font>
      <b/>
      <sz val="11"/>
      <color rgb="FFC00000"/>
      <name val="黑体"/>
      <charset val="134"/>
    </font>
    <font>
      <sz val="11"/>
      <color rgb="FFFF0000"/>
      <name val="黑体"/>
      <charset val="134"/>
    </font>
    <font>
      <i/>
      <sz val="9"/>
      <color theme="1"/>
      <name val="黑体"/>
      <charset val="134"/>
    </font>
    <font>
      <sz val="12"/>
      <color rgb="FF000000"/>
      <name val="黑体"/>
      <charset val="134"/>
    </font>
    <font>
      <sz val="11"/>
      <color rgb="FF000000"/>
      <name val="黑体"/>
      <charset val="134"/>
    </font>
    <font>
      <i/>
      <sz val="9"/>
      <name val="黑体"/>
      <charset val="134"/>
    </font>
    <font>
      <b/>
      <sz val="12"/>
      <color theme="1"/>
      <name val="黑体"/>
      <charset val="134"/>
    </font>
    <font>
      <b/>
      <sz val="12"/>
      <color rgb="FFC00000"/>
      <name val="黑体"/>
      <charset val="134"/>
    </font>
    <font>
      <b/>
      <sz val="12"/>
      <color theme="9" tint="-0.249977111117893"/>
      <name val="黑体"/>
      <charset val="134"/>
    </font>
    <font>
      <i/>
      <sz val="9"/>
      <color rgb="FF000000"/>
      <name val="黑体"/>
      <charset val="134"/>
    </font>
    <font>
      <i/>
      <sz val="9"/>
      <color rgb="FFFFFFFF"/>
      <name val="黑体"/>
      <charset val="134"/>
    </font>
    <font>
      <b/>
      <sz val="11"/>
      <name val="黑体"/>
      <charset val="134"/>
    </font>
    <font>
      <i/>
      <sz val="11"/>
      <color theme="1"/>
      <name val="黑体"/>
      <charset val="134"/>
    </font>
    <font>
      <i/>
      <sz val="11"/>
      <name val="黑体"/>
      <charset val="134"/>
    </font>
    <font>
      <b/>
      <sz val="14"/>
      <color theme="7" tint="-0.249977111117893"/>
      <name val="等线"/>
      <charset val="134"/>
      <scheme val="minor"/>
    </font>
    <font>
      <b/>
      <sz val="11"/>
      <color theme="1"/>
      <name val="等线"/>
      <charset val="134"/>
      <scheme val="minor"/>
    </font>
    <font>
      <sz val="11"/>
      <color theme="1"/>
      <name val="宋体"/>
      <charset val="134"/>
    </font>
    <font>
      <sz val="12"/>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宋体"/>
      <charset val="134"/>
    </font>
    <font>
      <sz val="8"/>
      <color rgb="FF000000"/>
      <name val="黑体"/>
      <charset val="134"/>
    </font>
    <font>
      <vertAlign val="subscript"/>
      <sz val="11"/>
      <color theme="1"/>
      <name val="黑体"/>
      <charset val="134"/>
    </font>
    <font>
      <b/>
      <sz val="11"/>
      <color theme="1"/>
      <name val="Arial"/>
      <charset val="134"/>
    </font>
    <font>
      <b/>
      <sz val="9"/>
      <name val="宋体"/>
      <charset val="134"/>
    </font>
    <font>
      <sz val="9"/>
      <name val="宋体"/>
      <charset val="134"/>
    </font>
  </fonts>
  <fills count="40">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79985961485641"/>
        <bgColor indexed="64"/>
      </patternFill>
    </fill>
    <fill>
      <patternFill patternType="solid">
        <fgColor theme="9" tint="0.399700918607135"/>
        <bgColor indexed="64"/>
      </patternFill>
    </fill>
    <fill>
      <patternFill patternType="solid">
        <fgColor theme="0" tint="-0.0499893185216834"/>
        <bgColor indexed="64"/>
      </patternFill>
    </fill>
    <fill>
      <patternFill patternType="solid">
        <fgColor theme="9" tint="0.399761955626087"/>
        <bgColor indexed="64"/>
      </patternFill>
    </fill>
    <fill>
      <patternFill patternType="solid">
        <fgColor theme="9" tint="0.39967040009765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auto="1"/>
      </bottom>
      <diagonal/>
    </border>
    <border>
      <left/>
      <right/>
      <top style="double">
        <color auto="1"/>
      </top>
      <bottom style="thin">
        <color auto="1"/>
      </bottom>
      <diagonal/>
    </border>
    <border>
      <left/>
      <right/>
      <top style="thin">
        <color auto="1"/>
      </top>
      <bottom/>
      <diagonal/>
    </border>
    <border>
      <left/>
      <right/>
      <top style="thin">
        <color auto="1"/>
      </top>
      <bottom style="double">
        <color auto="1"/>
      </bottom>
      <diagonal/>
    </border>
    <border>
      <left/>
      <right/>
      <top style="double">
        <color auto="1"/>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43" fillId="10" borderId="0" applyNumberFormat="0" applyBorder="0" applyAlignment="0" applyProtection="0">
      <alignment vertical="center"/>
    </xf>
    <xf numFmtId="0" fontId="44" fillId="11"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3" fillId="12" borderId="0" applyNumberFormat="0" applyBorder="0" applyAlignment="0" applyProtection="0">
      <alignment vertical="center"/>
    </xf>
    <xf numFmtId="0" fontId="45" fillId="13" borderId="0" applyNumberFormat="0" applyBorder="0" applyAlignment="0" applyProtection="0">
      <alignment vertical="center"/>
    </xf>
    <xf numFmtId="43" fontId="0" fillId="0" borderId="0" applyFont="0" applyFill="0" applyBorder="0" applyAlignment="0" applyProtection="0">
      <alignment vertical="center"/>
    </xf>
    <xf numFmtId="0" fontId="46" fillId="14"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0" borderId="0"/>
    <xf numFmtId="0" fontId="0" fillId="15" borderId="13" applyNumberFormat="0" applyFont="0" applyAlignment="0" applyProtection="0">
      <alignment vertical="center"/>
    </xf>
    <xf numFmtId="0" fontId="46" fillId="16"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14" applyNumberFormat="0" applyFill="0" applyAlignment="0" applyProtection="0">
      <alignment vertical="center"/>
    </xf>
    <xf numFmtId="0" fontId="54" fillId="0" borderId="14" applyNumberFormat="0" applyFill="0" applyAlignment="0" applyProtection="0">
      <alignment vertical="center"/>
    </xf>
    <xf numFmtId="0" fontId="46" fillId="17" borderId="0" applyNumberFormat="0" applyBorder="0" applyAlignment="0" applyProtection="0">
      <alignment vertical="center"/>
    </xf>
    <xf numFmtId="0" fontId="49" fillId="0" borderId="15" applyNumberFormat="0" applyFill="0" applyAlignment="0" applyProtection="0">
      <alignment vertical="center"/>
    </xf>
    <xf numFmtId="0" fontId="46" fillId="18" borderId="0" applyNumberFormat="0" applyBorder="0" applyAlignment="0" applyProtection="0">
      <alignment vertical="center"/>
    </xf>
    <xf numFmtId="0" fontId="55" fillId="19" borderId="16" applyNumberFormat="0" applyAlignment="0" applyProtection="0">
      <alignment vertical="center"/>
    </xf>
    <xf numFmtId="0" fontId="56" fillId="19" borderId="12" applyNumberFormat="0" applyAlignment="0" applyProtection="0">
      <alignment vertical="center"/>
    </xf>
    <xf numFmtId="0" fontId="0" fillId="0" borderId="0">
      <alignment vertical="center"/>
    </xf>
    <xf numFmtId="0" fontId="57" fillId="20" borderId="17" applyNumberFormat="0" applyAlignment="0" applyProtection="0">
      <alignment vertical="center"/>
    </xf>
    <xf numFmtId="0" fontId="43" fillId="21" borderId="0" applyNumberFormat="0" applyBorder="0" applyAlignment="0" applyProtection="0">
      <alignment vertical="center"/>
    </xf>
    <xf numFmtId="0" fontId="46" fillId="22" borderId="0" applyNumberFormat="0" applyBorder="0" applyAlignment="0" applyProtection="0">
      <alignment vertical="center"/>
    </xf>
    <xf numFmtId="0" fontId="58" fillId="0" borderId="18" applyNumberFormat="0" applyFill="0" applyAlignment="0" applyProtection="0">
      <alignment vertical="center"/>
    </xf>
    <xf numFmtId="0" fontId="59" fillId="0" borderId="19" applyNumberFormat="0" applyFill="0" applyAlignment="0" applyProtection="0">
      <alignment vertical="center"/>
    </xf>
    <xf numFmtId="0" fontId="60" fillId="23" borderId="0" applyNumberFormat="0" applyBorder="0" applyAlignment="0" applyProtection="0">
      <alignment vertical="center"/>
    </xf>
    <xf numFmtId="0" fontId="61" fillId="24" borderId="0" applyNumberFormat="0" applyBorder="0" applyAlignment="0" applyProtection="0">
      <alignment vertical="center"/>
    </xf>
    <xf numFmtId="0" fontId="43" fillId="25" borderId="0" applyNumberFormat="0" applyBorder="0" applyAlignment="0" applyProtection="0">
      <alignment vertical="center"/>
    </xf>
    <xf numFmtId="0" fontId="46"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3" fillId="33" borderId="0" applyNumberFormat="0" applyBorder="0" applyAlignment="0" applyProtection="0">
      <alignment vertical="center"/>
    </xf>
    <xf numFmtId="0" fontId="0" fillId="0" borderId="0">
      <alignment vertical="center"/>
    </xf>
    <xf numFmtId="0" fontId="43" fillId="34" borderId="0" applyNumberFormat="0" applyBorder="0" applyAlignment="0" applyProtection="0">
      <alignment vertical="center"/>
    </xf>
    <xf numFmtId="0" fontId="46" fillId="35" borderId="0" applyNumberFormat="0" applyBorder="0" applyAlignment="0" applyProtection="0">
      <alignment vertical="center"/>
    </xf>
    <xf numFmtId="0" fontId="0" fillId="0" borderId="0">
      <alignment vertical="center"/>
    </xf>
    <xf numFmtId="0" fontId="43" fillId="36" borderId="0" applyNumberFormat="0" applyBorder="0" applyAlignment="0" applyProtection="0">
      <alignment vertical="center"/>
    </xf>
    <xf numFmtId="0" fontId="46" fillId="37" borderId="0" applyNumberFormat="0" applyBorder="0" applyAlignment="0" applyProtection="0">
      <alignment vertical="center"/>
    </xf>
    <xf numFmtId="0" fontId="46" fillId="38" borderId="0" applyNumberFormat="0" applyBorder="0" applyAlignment="0" applyProtection="0">
      <alignment vertical="center"/>
    </xf>
    <xf numFmtId="0" fontId="43" fillId="3" borderId="0" applyNumberFormat="0" applyBorder="0" applyAlignment="0" applyProtection="0">
      <alignment vertical="center"/>
    </xf>
    <xf numFmtId="0" fontId="46" fillId="39" borderId="0" applyNumberFormat="0" applyBorder="0" applyAlignment="0" applyProtection="0">
      <alignment vertical="center"/>
    </xf>
    <xf numFmtId="0" fontId="0" fillId="0" borderId="0">
      <alignment vertical="center"/>
    </xf>
    <xf numFmtId="0" fontId="0" fillId="0" borderId="0">
      <alignment vertical="center"/>
    </xf>
    <xf numFmtId="0" fontId="62" fillId="0" borderId="0">
      <alignment vertical="center"/>
    </xf>
    <xf numFmtId="43" fontId="0" fillId="0" borderId="0" applyFont="0" applyFill="0" applyBorder="0" applyAlignment="0" applyProtection="0">
      <alignment vertical="center"/>
    </xf>
    <xf numFmtId="0" fontId="0" fillId="0" borderId="0">
      <alignment vertical="center"/>
    </xf>
  </cellStyleXfs>
  <cellXfs count="289">
    <xf numFmtId="0" fontId="0" fillId="0" borderId="0" xfId="0"/>
    <xf numFmtId="0" fontId="0" fillId="2" borderId="0" xfId="0" applyFill="1"/>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2" fillId="2" borderId="0" xfId="0" applyFont="1" applyFill="1" applyAlignment="1">
      <alignment vertical="center"/>
    </xf>
    <xf numFmtId="0" fontId="3" fillId="2" borderId="1" xfId="0" applyFont="1" applyFill="1" applyBorder="1" applyAlignment="1">
      <alignment horizontal="left" vertical="center"/>
    </xf>
    <xf numFmtId="0" fontId="3" fillId="2" borderId="0" xfId="0" applyFont="1" applyFill="1" applyBorder="1" applyAlignment="1">
      <alignment horizontal="left" vertical="center"/>
    </xf>
    <xf numFmtId="0" fontId="4" fillId="3" borderId="2" xfId="53" applyFont="1" applyFill="1" applyBorder="1" applyAlignment="1">
      <alignment horizontal="center" vertical="center"/>
    </xf>
    <xf numFmtId="0" fontId="5" fillId="3" borderId="2" xfId="53" applyFont="1" applyFill="1" applyBorder="1" applyAlignment="1">
      <alignment horizontal="center" vertical="center" wrapText="1"/>
    </xf>
    <xf numFmtId="0" fontId="0" fillId="2" borderId="2" xfId="53" applyFont="1" applyFill="1" applyBorder="1" applyAlignment="1">
      <alignment horizontal="center" vertical="center"/>
    </xf>
    <xf numFmtId="0" fontId="0" fillId="2" borderId="2" xfId="53" applyFont="1" applyFill="1" applyBorder="1" applyAlignment="1">
      <alignment horizontal="left" vertical="center"/>
    </xf>
    <xf numFmtId="0" fontId="0" fillId="2" borderId="2" xfId="53" applyFont="1" applyFill="1" applyBorder="1" applyAlignment="1">
      <alignment horizontal="right" vertical="center"/>
    </xf>
    <xf numFmtId="14" fontId="0" fillId="2" borderId="2" xfId="53" applyNumberFormat="1" applyFont="1" applyFill="1" applyBorder="1" applyAlignment="1">
      <alignment horizontal="right" vertical="center" wrapText="1"/>
    </xf>
    <xf numFmtId="0" fontId="6" fillId="2" borderId="2" xfId="53" applyFont="1" applyFill="1" applyBorder="1" applyAlignment="1">
      <alignment horizontal="right"/>
    </xf>
    <xf numFmtId="0" fontId="0" fillId="2" borderId="2" xfId="57" applyFont="1" applyFill="1" applyBorder="1" applyAlignment="1">
      <alignment horizontal="left" vertical="center"/>
    </xf>
    <xf numFmtId="0" fontId="0" fillId="2" borderId="2" xfId="54" applyFont="1" applyFill="1" applyBorder="1" applyAlignment="1">
      <alignment horizontal="left" vertical="center"/>
    </xf>
    <xf numFmtId="0" fontId="0" fillId="2" borderId="2" xfId="53" applyFont="1" applyFill="1" applyBorder="1" applyAlignment="1">
      <alignment vertical="center"/>
    </xf>
    <xf numFmtId="0" fontId="0" fillId="0" borderId="2" xfId="53" applyFont="1" applyFill="1" applyBorder="1" applyAlignment="1">
      <alignment horizontal="center" vertical="center"/>
    </xf>
    <xf numFmtId="0" fontId="0" fillId="0" borderId="2" xfId="53" applyFont="1" applyFill="1" applyBorder="1" applyAlignment="1">
      <alignment horizontal="left" vertical="center"/>
    </xf>
    <xf numFmtId="0" fontId="0" fillId="0" borderId="2" xfId="53" applyFont="1" applyFill="1" applyBorder="1" applyAlignment="1">
      <alignment horizontal="right" vertical="center"/>
    </xf>
    <xf numFmtId="14" fontId="0" fillId="0" borderId="2" xfId="53" applyNumberFormat="1" applyFont="1" applyFill="1" applyBorder="1" applyAlignment="1">
      <alignment horizontal="right" vertical="center" wrapText="1"/>
    </xf>
    <xf numFmtId="0" fontId="6" fillId="0" borderId="2" xfId="53" applyFont="1" applyFill="1" applyBorder="1" applyAlignment="1">
      <alignment horizontal="right"/>
    </xf>
    <xf numFmtId="0" fontId="0" fillId="2" borderId="2" xfId="53" applyFont="1" applyFill="1" applyBorder="1" applyAlignment="1">
      <alignment horizontal="left" vertical="center" wrapText="1"/>
    </xf>
    <xf numFmtId="0" fontId="7" fillId="2" borderId="2" xfId="53" applyFont="1" applyFill="1" applyBorder="1" applyAlignment="1">
      <alignment horizontal="right"/>
    </xf>
    <xf numFmtId="0" fontId="0" fillId="2" borderId="2" xfId="47" applyFont="1" applyFill="1" applyBorder="1" applyAlignment="1">
      <alignment horizontal="right" vertical="center"/>
    </xf>
    <xf numFmtId="0" fontId="0" fillId="2" borderId="2" xfId="55" applyFont="1" applyFill="1" applyBorder="1" applyAlignment="1">
      <alignment horizontal="left" vertical="center"/>
    </xf>
    <xf numFmtId="0" fontId="0" fillId="2" borderId="2" xfId="53" applyFont="1" applyFill="1" applyBorder="1" applyAlignment="1">
      <alignment horizontal="right"/>
    </xf>
    <xf numFmtId="0" fontId="0" fillId="2" borderId="2" xfId="53" applyFont="1" applyFill="1" applyBorder="1" applyAlignment="1">
      <alignment horizontal="right" vertical="center" wrapText="1"/>
    </xf>
    <xf numFmtId="14" fontId="0" fillId="2" borderId="2" xfId="53" applyNumberFormat="1" applyFont="1" applyFill="1" applyBorder="1" applyAlignment="1">
      <alignment horizontal="right" vertical="center"/>
    </xf>
    <xf numFmtId="0" fontId="8" fillId="2" borderId="2" xfId="53" applyFont="1" applyFill="1" applyBorder="1" applyAlignment="1">
      <alignment horizontal="right"/>
    </xf>
    <xf numFmtId="0" fontId="0" fillId="2" borderId="0" xfId="0" applyFill="1" applyAlignment="1">
      <alignment horizontal="right" vertical="top"/>
    </xf>
    <xf numFmtId="0" fontId="0" fillId="2" borderId="0" xfId="0" applyFont="1" applyFill="1"/>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9" fillId="2" borderId="0" xfId="0" applyFont="1" applyFill="1" applyBorder="1" applyAlignment="1">
      <alignment horizontal="center"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4"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2" borderId="2" xfId="0" applyFont="1" applyFill="1" applyBorder="1" applyAlignment="1">
      <alignment horizontal="right" vertical="center" wrapText="1"/>
    </xf>
    <xf numFmtId="14" fontId="6" fillId="2" borderId="2" xfId="0" applyNumberFormat="1" applyFont="1" applyFill="1" applyBorder="1" applyAlignment="1">
      <alignment horizontal="right" vertical="center" wrapText="1"/>
    </xf>
    <xf numFmtId="14" fontId="4" fillId="2" borderId="2" xfId="0" applyNumberFormat="1" applyFont="1" applyFill="1" applyBorder="1" applyAlignment="1">
      <alignment horizontal="right" vertical="center"/>
    </xf>
    <xf numFmtId="0" fontId="6" fillId="0" borderId="2" xfId="0" applyFont="1" applyFill="1" applyBorder="1" applyAlignment="1">
      <alignment vertical="center" wrapText="1"/>
    </xf>
    <xf numFmtId="14" fontId="6" fillId="0" borderId="2" xfId="0" applyNumberFormat="1" applyFont="1" applyFill="1" applyBorder="1" applyAlignment="1">
      <alignment horizontal="right" vertical="center" wrapText="1"/>
    </xf>
    <xf numFmtId="0" fontId="0" fillId="2" borderId="2" xfId="0" applyFont="1" applyFill="1" applyBorder="1" applyAlignment="1">
      <alignment horizontal="right" vertical="center"/>
    </xf>
    <xf numFmtId="0" fontId="0" fillId="2" borderId="0" xfId="0" applyFont="1" applyFill="1" applyAlignment="1">
      <alignment horizontal="center"/>
    </xf>
    <xf numFmtId="0" fontId="8" fillId="2" borderId="2" xfId="0" applyFont="1" applyFill="1" applyBorder="1" applyAlignment="1">
      <alignment horizontal="center" vertical="center" wrapText="1"/>
    </xf>
    <xf numFmtId="0" fontId="6" fillId="4" borderId="2"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14" fontId="8" fillId="2" borderId="2" xfId="0" applyNumberFormat="1" applyFont="1" applyFill="1" applyBorder="1" applyAlignment="1">
      <alignment horizontal="right" vertical="center" wrapText="1"/>
    </xf>
    <xf numFmtId="0" fontId="0" fillId="4" borderId="2" xfId="0" applyFont="1" applyFill="1" applyBorder="1" applyAlignment="1"/>
    <xf numFmtId="0" fontId="0" fillId="2" borderId="2" xfId="0" applyFont="1" applyFill="1" applyBorder="1" applyAlignment="1">
      <alignment horizontal="center"/>
    </xf>
    <xf numFmtId="0" fontId="8" fillId="2" borderId="2" xfId="0" applyFont="1" applyFill="1" applyBorder="1" applyAlignment="1">
      <alignment horizontal="center"/>
    </xf>
    <xf numFmtId="0" fontId="0" fillId="2" borderId="3" xfId="0" applyFont="1" applyFill="1" applyBorder="1" applyAlignment="1">
      <alignment horizontal="center"/>
    </xf>
    <xf numFmtId="0" fontId="0" fillId="2" borderId="4" xfId="0" applyFont="1" applyFill="1" applyBorder="1" applyAlignment="1">
      <alignment horizontal="center"/>
    </xf>
    <xf numFmtId="0" fontId="0" fillId="2" borderId="5" xfId="0" applyFont="1" applyFill="1" applyBorder="1" applyAlignment="1">
      <alignment horizontal="center"/>
    </xf>
    <xf numFmtId="0" fontId="8" fillId="2" borderId="2" xfId="0" applyFont="1" applyFill="1" applyBorder="1" applyAlignment="1">
      <alignment horizontal="right"/>
    </xf>
    <xf numFmtId="0" fontId="6" fillId="4" borderId="2" xfId="0" applyFont="1" applyFill="1" applyBorder="1" applyAlignment="1">
      <alignment horizontal="left" vertical="center"/>
    </xf>
    <xf numFmtId="0" fontId="0" fillId="2" borderId="2" xfId="0" applyFont="1" applyFill="1" applyBorder="1" applyAlignment="1">
      <alignment horizontal="right"/>
    </xf>
    <xf numFmtId="14" fontId="0" fillId="2" borderId="2" xfId="0" applyNumberFormat="1" applyFont="1" applyFill="1" applyBorder="1" applyAlignment="1">
      <alignment horizontal="right"/>
    </xf>
    <xf numFmtId="14" fontId="0" fillId="2" borderId="2" xfId="0" applyNumberFormat="1" applyFont="1" applyFill="1" applyBorder="1" applyAlignment="1"/>
    <xf numFmtId="0" fontId="10" fillId="2" borderId="0" xfId="0" applyFont="1" applyFill="1" applyAlignment="1">
      <alignment horizontal="center"/>
    </xf>
    <xf numFmtId="0" fontId="10" fillId="2" borderId="0" xfId="0" applyFont="1" applyFill="1"/>
    <xf numFmtId="0" fontId="11" fillId="2" borderId="0" xfId="0" applyFont="1" applyFill="1" applyAlignment="1">
      <alignment horizontal="center" vertical="center"/>
    </xf>
    <xf numFmtId="0" fontId="12" fillId="2" borderId="6" xfId="0" applyFont="1" applyFill="1" applyBorder="1" applyAlignment="1">
      <alignment horizontal="left" vertical="center"/>
    </xf>
    <xf numFmtId="0" fontId="12" fillId="2" borderId="0" xfId="0" applyFont="1" applyFill="1" applyBorder="1" applyAlignment="1">
      <alignment vertical="center"/>
    </xf>
    <xf numFmtId="0" fontId="13" fillId="5" borderId="7" xfId="0" applyFont="1" applyFill="1" applyBorder="1" applyAlignment="1">
      <alignment horizontal="left" vertical="center" wrapText="1"/>
    </xf>
    <xf numFmtId="0" fontId="13" fillId="5" borderId="7" xfId="0" applyFont="1" applyFill="1" applyBorder="1" applyAlignment="1">
      <alignment horizontal="right" vertical="center" wrapText="1"/>
    </xf>
    <xf numFmtId="0" fontId="14" fillId="6" borderId="8" xfId="0" applyFont="1" applyFill="1" applyBorder="1" applyAlignment="1">
      <alignment horizontal="left" vertical="center"/>
    </xf>
    <xf numFmtId="0" fontId="15" fillId="2" borderId="4" xfId="0" applyFont="1" applyFill="1" applyBorder="1" applyAlignment="1">
      <alignment horizontal="left" vertical="center" wrapText="1"/>
    </xf>
    <xf numFmtId="177" fontId="15" fillId="2" borderId="4" xfId="8" applyNumberFormat="1" applyFont="1" applyFill="1" applyBorder="1" applyAlignment="1">
      <alignment horizontal="right" vertical="center" wrapText="1"/>
    </xf>
    <xf numFmtId="0" fontId="14" fillId="2" borderId="8" xfId="0" applyFont="1" applyFill="1" applyBorder="1" applyAlignment="1">
      <alignment horizontal="left" vertical="center"/>
    </xf>
    <xf numFmtId="0" fontId="15" fillId="2" borderId="4" xfId="0" applyFont="1" applyFill="1" applyBorder="1" applyAlignment="1">
      <alignment horizontal="right" vertical="center" wrapText="1"/>
    </xf>
    <xf numFmtId="176" fontId="10" fillId="2" borderId="0" xfId="11" applyNumberFormat="1" applyFont="1" applyFill="1" applyAlignment="1"/>
    <xf numFmtId="0" fontId="15" fillId="2" borderId="9" xfId="0" applyFont="1" applyFill="1" applyBorder="1" applyAlignment="1">
      <alignment horizontal="left" vertical="center" wrapText="1"/>
    </xf>
    <xf numFmtId="177" fontId="15" fillId="2" borderId="9" xfId="8" applyNumberFormat="1" applyFont="1" applyFill="1" applyBorder="1" applyAlignment="1">
      <alignment horizontal="right" vertical="center" wrapText="1"/>
    </xf>
    <xf numFmtId="0" fontId="12" fillId="2" borderId="0" xfId="0" applyFont="1" applyFill="1" applyBorder="1" applyAlignment="1">
      <alignment horizontal="left" vertical="center"/>
    </xf>
    <xf numFmtId="9" fontId="15" fillId="2" borderId="9" xfId="0" applyNumberFormat="1" applyFont="1" applyFill="1" applyBorder="1" applyAlignment="1">
      <alignment horizontal="right" vertical="center" wrapText="1"/>
    </xf>
    <xf numFmtId="176" fontId="15" fillId="2" borderId="9" xfId="11" applyNumberFormat="1" applyFont="1" applyFill="1" applyBorder="1" applyAlignment="1">
      <alignment horizontal="right" vertical="center" wrapText="1"/>
    </xf>
    <xf numFmtId="0" fontId="16" fillId="2" borderId="0" xfId="0" applyFont="1" applyFill="1" applyAlignment="1">
      <alignment horizontal="center" vertical="center"/>
    </xf>
    <xf numFmtId="0" fontId="14" fillId="6" borderId="4" xfId="0" applyFont="1" applyFill="1" applyBorder="1" applyAlignment="1">
      <alignment horizontal="left" vertical="center"/>
    </xf>
    <xf numFmtId="9" fontId="15" fillId="2" borderId="4" xfId="0" applyNumberFormat="1" applyFont="1" applyFill="1" applyBorder="1" applyAlignment="1">
      <alignment horizontal="right" vertical="center" wrapText="1"/>
    </xf>
    <xf numFmtId="10" fontId="15" fillId="2" borderId="4" xfId="0" applyNumberFormat="1" applyFont="1" applyFill="1" applyBorder="1" applyAlignment="1">
      <alignment horizontal="right" vertical="center" wrapText="1"/>
    </xf>
    <xf numFmtId="0" fontId="15" fillId="0" borderId="4" xfId="0" applyFont="1" applyFill="1" applyBorder="1" applyAlignment="1">
      <alignment horizontal="right" vertical="center" wrapText="1"/>
    </xf>
    <xf numFmtId="0" fontId="15" fillId="0" borderId="9" xfId="0" applyFont="1" applyFill="1" applyBorder="1" applyAlignment="1">
      <alignment horizontal="right" vertical="center" wrapText="1"/>
    </xf>
    <xf numFmtId="0" fontId="15" fillId="2" borderId="9" xfId="0" applyFont="1" applyFill="1" applyBorder="1" applyAlignment="1">
      <alignment horizontal="right" vertical="center" wrapText="1"/>
    </xf>
    <xf numFmtId="0" fontId="17" fillId="2" borderId="0" xfId="0" applyFont="1" applyFill="1"/>
    <xf numFmtId="0" fontId="0" fillId="0" borderId="0" xfId="0" applyFont="1" applyFill="1" applyAlignment="1">
      <alignment vertical="center"/>
    </xf>
    <xf numFmtId="0" fontId="18" fillId="2" borderId="0" xfId="0" applyFont="1" applyFill="1" applyAlignment="1">
      <alignment horizontal="center" vertical="center"/>
    </xf>
    <xf numFmtId="0" fontId="19" fillId="2" borderId="0" xfId="0" applyFont="1" applyFill="1" applyBorder="1" applyAlignment="1">
      <alignment horizontal="left" vertical="center"/>
    </xf>
    <xf numFmtId="0" fontId="20" fillId="6" borderId="4" xfId="0" applyFont="1" applyFill="1" applyBorder="1" applyAlignment="1">
      <alignment horizontal="left" vertical="center"/>
    </xf>
    <xf numFmtId="0" fontId="21" fillId="6" borderId="4" xfId="0" applyFont="1" applyFill="1" applyBorder="1" applyAlignment="1">
      <alignment horizontal="left" vertical="center"/>
    </xf>
    <xf numFmtId="0" fontId="10" fillId="0" borderId="4" xfId="0" applyFont="1" applyFill="1" applyBorder="1" applyAlignment="1">
      <alignment horizontal="left" vertical="center" wrapText="1"/>
    </xf>
    <xf numFmtId="177" fontId="22" fillId="2" borderId="4" xfId="8" applyNumberFormat="1" applyFont="1" applyFill="1" applyBorder="1" applyAlignment="1">
      <alignment horizontal="right" vertical="center" wrapText="1"/>
    </xf>
    <xf numFmtId="177" fontId="10" fillId="0" borderId="4" xfId="8" applyNumberFormat="1" applyFont="1" applyFill="1" applyBorder="1" applyAlignment="1">
      <alignment horizontal="right" vertical="center" wrapText="1"/>
    </xf>
    <xf numFmtId="0" fontId="10" fillId="2" borderId="4" xfId="0" applyFont="1" applyFill="1" applyBorder="1" applyAlignment="1">
      <alignment horizontal="right" vertical="center" wrapText="1"/>
    </xf>
    <xf numFmtId="0" fontId="10" fillId="2" borderId="4" xfId="0" applyFont="1" applyFill="1" applyBorder="1" applyAlignment="1">
      <alignment horizontal="left" vertical="center" wrapText="1"/>
    </xf>
    <xf numFmtId="178" fontId="10" fillId="2" borderId="0" xfId="0" applyNumberFormat="1" applyFont="1" applyFill="1"/>
    <xf numFmtId="2" fontId="10" fillId="2" borderId="4" xfId="0" applyNumberFormat="1" applyFont="1" applyFill="1" applyBorder="1" applyAlignment="1">
      <alignment horizontal="right" vertical="center" wrapText="1"/>
    </xf>
    <xf numFmtId="0" fontId="17" fillId="2" borderId="4" xfId="0" applyFont="1" applyFill="1" applyBorder="1" applyAlignment="1">
      <alignment horizontal="left" vertical="center" wrapText="1"/>
    </xf>
    <xf numFmtId="0" fontId="23" fillId="2" borderId="4" xfId="0" applyFont="1" applyFill="1" applyBorder="1" applyAlignment="1">
      <alignment horizontal="left" vertical="center" wrapText="1"/>
    </xf>
    <xf numFmtId="179" fontId="23" fillId="2" borderId="4" xfId="8" applyNumberFormat="1" applyFont="1" applyFill="1" applyBorder="1" applyAlignment="1">
      <alignment horizontal="right" vertical="center" wrapText="1"/>
    </xf>
    <xf numFmtId="0" fontId="24" fillId="2" borderId="0" xfId="0" applyFont="1" applyFill="1"/>
    <xf numFmtId="0" fontId="17" fillId="2" borderId="0" xfId="0" applyFont="1" applyFill="1" applyBorder="1" applyAlignment="1">
      <alignment horizontal="left" vertical="center" wrapText="1"/>
    </xf>
    <xf numFmtId="0" fontId="23" fillId="2" borderId="0" xfId="0" applyFont="1" applyFill="1" applyBorder="1" applyAlignment="1">
      <alignment horizontal="left" vertical="center" wrapText="1"/>
    </xf>
    <xf numFmtId="179" fontId="23" fillId="2" borderId="0" xfId="8" applyNumberFormat="1" applyFont="1" applyFill="1" applyBorder="1" applyAlignment="1">
      <alignment horizontal="right" vertical="center" wrapText="1"/>
    </xf>
    <xf numFmtId="0" fontId="25" fillId="2" borderId="0" xfId="0" applyFont="1" applyFill="1" applyBorder="1" applyAlignment="1">
      <alignment horizontal="left" vertical="center"/>
    </xf>
    <xf numFmtId="0" fontId="26" fillId="2" borderId="0" xfId="0" applyFont="1" applyFill="1"/>
    <xf numFmtId="177" fontId="23" fillId="2" borderId="4" xfId="8" applyNumberFormat="1" applyFont="1" applyFill="1" applyBorder="1" applyAlignment="1">
      <alignment horizontal="right" vertical="center" wrapText="1"/>
    </xf>
    <xf numFmtId="43" fontId="23" fillId="2" borderId="4" xfId="8" applyFont="1" applyFill="1" applyBorder="1" applyAlignment="1">
      <alignment horizontal="right" vertical="center" wrapText="1"/>
    </xf>
    <xf numFmtId="0" fontId="10" fillId="2" borderId="4" xfId="0" applyFont="1" applyFill="1" applyBorder="1" applyAlignment="1">
      <alignment vertical="center" wrapText="1"/>
    </xf>
    <xf numFmtId="43" fontId="10" fillId="2" borderId="4" xfId="8" applyFont="1" applyFill="1" applyBorder="1" applyAlignment="1">
      <alignment horizontal="right" vertical="center" wrapText="1"/>
    </xf>
    <xf numFmtId="0" fontId="27" fillId="2" borderId="0" xfId="0" applyFont="1" applyFill="1" applyAlignment="1">
      <alignment horizontal="left" vertical="center" wrapText="1"/>
    </xf>
    <xf numFmtId="0" fontId="15" fillId="2" borderId="0" xfId="0" applyFont="1" applyFill="1" applyAlignment="1">
      <alignment horizontal="left" vertical="center"/>
    </xf>
    <xf numFmtId="0" fontId="10" fillId="2" borderId="0" xfId="0" applyFont="1" applyFill="1" applyAlignment="1">
      <alignment horizontal="left"/>
    </xf>
    <xf numFmtId="0" fontId="13" fillId="7" borderId="7" xfId="0" applyFont="1" applyFill="1" applyBorder="1" applyAlignment="1">
      <alignment horizontal="left" vertical="center" wrapText="1"/>
    </xf>
    <xf numFmtId="0" fontId="13" fillId="7" borderId="7" xfId="0" applyFont="1" applyFill="1" applyBorder="1" applyAlignment="1">
      <alignment horizontal="center" vertical="center" wrapText="1"/>
    </xf>
    <xf numFmtId="0" fontId="14" fillId="6" borderId="4" xfId="0" applyFont="1" applyFill="1" applyBorder="1" applyAlignment="1">
      <alignment vertical="center"/>
    </xf>
    <xf numFmtId="0" fontId="10" fillId="2" borderId="4" xfId="0" applyFont="1" applyFill="1" applyBorder="1" applyAlignment="1"/>
    <xf numFmtId="179" fontId="10" fillId="2" borderId="4" xfId="0" applyNumberFormat="1" applyFont="1" applyFill="1" applyBorder="1" applyAlignment="1"/>
    <xf numFmtId="0" fontId="28" fillId="2" borderId="4" xfId="0" applyFont="1" applyFill="1" applyBorder="1" applyAlignment="1">
      <alignment horizontal="left" vertical="center" wrapText="1"/>
    </xf>
    <xf numFmtId="179" fontId="28" fillId="0" borderId="4" xfId="0" applyNumberFormat="1" applyFont="1" applyFill="1" applyBorder="1" applyAlignment="1">
      <alignment horizontal="right" vertical="center" wrapText="1"/>
    </xf>
    <xf numFmtId="179" fontId="28" fillId="2" borderId="4" xfId="8" applyNumberFormat="1" applyFont="1" applyFill="1" applyBorder="1" applyAlignment="1">
      <alignment horizontal="right" vertical="center" wrapText="1"/>
    </xf>
    <xf numFmtId="179" fontId="15" fillId="0" borderId="9" xfId="0" applyNumberFormat="1" applyFont="1" applyFill="1" applyBorder="1" applyAlignment="1">
      <alignment horizontal="right" vertical="center" wrapText="1"/>
    </xf>
    <xf numFmtId="179" fontId="15" fillId="2" borderId="9" xfId="8" applyNumberFormat="1" applyFont="1" applyFill="1" applyBorder="1" applyAlignment="1">
      <alignment horizontal="right" vertical="center" wrapText="1"/>
    </xf>
    <xf numFmtId="0" fontId="27" fillId="2" borderId="0" xfId="0" applyFont="1" applyFill="1" applyAlignment="1">
      <alignment horizontal="left" vertical="center"/>
    </xf>
    <xf numFmtId="0" fontId="29" fillId="2" borderId="4" xfId="0" applyFont="1" applyFill="1" applyBorder="1" applyAlignment="1">
      <alignment horizontal="left" vertical="center" wrapText="1"/>
    </xf>
    <xf numFmtId="43" fontId="28" fillId="0" borderId="4" xfId="8" applyFont="1" applyFill="1" applyBorder="1" applyAlignment="1">
      <alignment horizontal="right" vertical="center" wrapText="1"/>
    </xf>
    <xf numFmtId="0" fontId="28" fillId="2" borderId="0" xfId="0" applyFont="1" applyFill="1" applyBorder="1" applyAlignment="1">
      <alignment horizontal="left" vertical="center" wrapText="1"/>
    </xf>
    <xf numFmtId="0" fontId="28" fillId="2" borderId="0" xfId="0" applyFont="1" applyFill="1" applyBorder="1" applyAlignment="1">
      <alignment horizontal="right" vertical="center" wrapText="1"/>
    </xf>
    <xf numFmtId="180" fontId="10" fillId="2" borderId="0" xfId="0" applyNumberFormat="1" applyFont="1" applyFill="1" applyBorder="1" applyAlignment="1"/>
    <xf numFmtId="43" fontId="28" fillId="2" borderId="0" xfId="8" applyFont="1" applyFill="1" applyBorder="1" applyAlignment="1">
      <alignment horizontal="right" vertical="center" wrapText="1"/>
    </xf>
    <xf numFmtId="181" fontId="10" fillId="2" borderId="4" xfId="0" applyNumberFormat="1" applyFont="1" applyFill="1" applyBorder="1" applyAlignment="1">
      <alignment horizontal="right"/>
    </xf>
    <xf numFmtId="181" fontId="10" fillId="2" borderId="4" xfId="0" applyNumberFormat="1" applyFont="1" applyFill="1" applyBorder="1" applyAlignment="1"/>
    <xf numFmtId="0" fontId="10" fillId="2" borderId="4" xfId="0" applyFont="1" applyFill="1" applyBorder="1"/>
    <xf numFmtId="0" fontId="10" fillId="2" borderId="4" xfId="0" applyFont="1" applyFill="1" applyBorder="1" applyAlignment="1">
      <alignment horizontal="left"/>
    </xf>
    <xf numFmtId="179" fontId="10" fillId="2" borderId="4" xfId="0" applyNumberFormat="1" applyFont="1" applyFill="1" applyBorder="1" applyAlignment="1">
      <alignment horizontal="right"/>
    </xf>
    <xf numFmtId="0" fontId="10" fillId="2" borderId="4" xfId="0" applyFont="1" applyFill="1" applyBorder="1" applyAlignment="1">
      <alignment horizontal="right"/>
    </xf>
    <xf numFmtId="0" fontId="22" fillId="2" borderId="4" xfId="0" applyFont="1" applyFill="1" applyBorder="1"/>
    <xf numFmtId="0" fontId="29" fillId="2" borderId="4" xfId="0" applyFont="1" applyFill="1" applyBorder="1" applyAlignment="1">
      <alignment horizontal="left" vertical="center"/>
    </xf>
    <xf numFmtId="181" fontId="29" fillId="2" borderId="4" xfId="0" applyNumberFormat="1" applyFont="1" applyFill="1" applyBorder="1" applyAlignment="1">
      <alignment horizontal="right" vertical="center"/>
    </xf>
    <xf numFmtId="181" fontId="29" fillId="2" borderId="4" xfId="0" applyNumberFormat="1" applyFont="1" applyFill="1" applyBorder="1" applyAlignment="1">
      <alignment horizontal="right" vertical="center" wrapText="1"/>
    </xf>
    <xf numFmtId="181" fontId="22" fillId="2" borderId="4" xfId="0" applyNumberFormat="1" applyFont="1" applyFill="1" applyBorder="1" applyAlignment="1">
      <alignment horizontal="right" vertical="center"/>
    </xf>
    <xf numFmtId="0" fontId="29" fillId="0" borderId="4" xfId="0" applyFont="1" applyFill="1" applyBorder="1" applyAlignment="1">
      <alignment horizontal="left" vertical="center"/>
    </xf>
    <xf numFmtId="179" fontId="22" fillId="2" borderId="4" xfId="8" applyNumberFormat="1" applyFont="1" applyFill="1" applyBorder="1" applyAlignment="1">
      <alignment horizontal="right" vertical="center"/>
    </xf>
    <xf numFmtId="43" fontId="29" fillId="2" borderId="4" xfId="8" applyFont="1" applyFill="1" applyBorder="1" applyAlignment="1">
      <alignment horizontal="right" vertical="center" wrapText="1"/>
    </xf>
    <xf numFmtId="179" fontId="22" fillId="2" borderId="4" xfId="0" applyNumberFormat="1" applyFont="1" applyFill="1" applyBorder="1" applyAlignment="1">
      <alignment horizontal="right" vertical="center"/>
    </xf>
    <xf numFmtId="0" fontId="29" fillId="2" borderId="4" xfId="0" applyFont="1" applyFill="1" applyBorder="1" applyAlignment="1">
      <alignment horizontal="right" vertical="center" wrapText="1"/>
    </xf>
    <xf numFmtId="179" fontId="29" fillId="2" borderId="4" xfId="0" applyNumberFormat="1" applyFont="1" applyFill="1" applyBorder="1" applyAlignment="1">
      <alignment horizontal="right" vertical="center"/>
    </xf>
    <xf numFmtId="0" fontId="29" fillId="2" borderId="9" xfId="0" applyFont="1" applyFill="1" applyBorder="1" applyAlignment="1">
      <alignment horizontal="left" vertical="center"/>
    </xf>
    <xf numFmtId="179" fontId="29" fillId="2" borderId="9" xfId="0" applyNumberFormat="1" applyFont="1" applyFill="1" applyBorder="1" applyAlignment="1">
      <alignment horizontal="right" vertical="center"/>
    </xf>
    <xf numFmtId="0" fontId="29" fillId="2" borderId="9" xfId="0" applyFont="1" applyFill="1" applyBorder="1" applyAlignment="1">
      <alignment horizontal="right" vertical="center" wrapText="1"/>
    </xf>
    <xf numFmtId="0" fontId="29" fillId="2" borderId="0" xfId="0" applyFont="1" applyFill="1" applyBorder="1" applyAlignment="1">
      <alignment horizontal="left" vertical="center"/>
    </xf>
    <xf numFmtId="179" fontId="29" fillId="2" borderId="0" xfId="0" applyNumberFormat="1" applyFont="1" applyFill="1" applyBorder="1" applyAlignment="1">
      <alignment horizontal="right" vertical="center"/>
    </xf>
    <xf numFmtId="0" fontId="29" fillId="2" borderId="0" xfId="0" applyFont="1" applyFill="1" applyBorder="1" applyAlignment="1">
      <alignment horizontal="right" vertical="center" wrapText="1"/>
    </xf>
    <xf numFmtId="0" fontId="30" fillId="2" borderId="0" xfId="0" applyFont="1" applyFill="1" applyAlignment="1">
      <alignment horizontal="left" vertical="center"/>
    </xf>
    <xf numFmtId="0" fontId="6" fillId="0" borderId="0" xfId="0" applyFont="1" applyAlignment="1">
      <alignment horizontal="left" vertical="center"/>
    </xf>
    <xf numFmtId="0" fontId="0" fillId="0" borderId="0" xfId="0" applyAlignment="1">
      <alignment horizontal="left" vertical="center"/>
    </xf>
    <xf numFmtId="179" fontId="10" fillId="2" borderId="4" xfId="0" applyNumberFormat="1" applyFont="1" applyFill="1" applyBorder="1" applyAlignment="1">
      <alignment horizontal="right" vertical="center" wrapText="1"/>
    </xf>
    <xf numFmtId="181" fontId="10" fillId="2" borderId="4" xfId="0" applyNumberFormat="1" applyFont="1" applyFill="1" applyBorder="1" applyAlignment="1">
      <alignment horizontal="right" vertical="center" wrapText="1"/>
    </xf>
    <xf numFmtId="0" fontId="10" fillId="2" borderId="9" xfId="0" applyFont="1" applyFill="1" applyBorder="1" applyAlignment="1">
      <alignment horizontal="left" vertical="center" wrapText="1"/>
    </xf>
    <xf numFmtId="181" fontId="10" fillId="2" borderId="9" xfId="0" applyNumberFormat="1" applyFont="1" applyFill="1" applyBorder="1" applyAlignment="1">
      <alignment horizontal="right" vertical="center" wrapText="1"/>
    </xf>
    <xf numFmtId="4" fontId="10" fillId="2" borderId="4" xfId="0" applyNumberFormat="1" applyFont="1" applyFill="1" applyBorder="1" applyAlignment="1">
      <alignment horizontal="right" vertical="center" wrapText="1"/>
    </xf>
    <xf numFmtId="0" fontId="10" fillId="0" borderId="4" xfId="0" applyFont="1" applyFill="1" applyBorder="1" applyAlignment="1">
      <alignment horizontal="right" vertical="center" wrapText="1"/>
    </xf>
    <xf numFmtId="0" fontId="12" fillId="0" borderId="0" xfId="0" applyFont="1" applyFill="1" applyBorder="1" applyAlignment="1">
      <alignment horizontal="left" vertical="center"/>
    </xf>
    <xf numFmtId="3" fontId="17" fillId="2" borderId="4" xfId="0" applyNumberFormat="1" applyFont="1" applyFill="1" applyBorder="1" applyAlignment="1">
      <alignment horizontal="right" vertical="center" wrapText="1"/>
    </xf>
    <xf numFmtId="3" fontId="10" fillId="2" borderId="4" xfId="0" applyNumberFormat="1" applyFont="1" applyFill="1" applyBorder="1" applyAlignment="1">
      <alignment horizontal="right" vertical="center" wrapText="1"/>
    </xf>
    <xf numFmtId="0" fontId="17" fillId="2" borderId="4" xfId="0" applyFont="1" applyFill="1" applyBorder="1" applyAlignment="1">
      <alignment horizontal="right" vertical="center" wrapText="1"/>
    </xf>
    <xf numFmtId="0" fontId="17" fillId="2" borderId="9" xfId="0" applyFont="1" applyFill="1" applyBorder="1" applyAlignment="1">
      <alignment horizontal="left" vertical="center" wrapText="1"/>
    </xf>
    <xf numFmtId="179" fontId="17" fillId="2" borderId="9" xfId="0" applyNumberFormat="1" applyFont="1" applyFill="1" applyBorder="1" applyAlignment="1">
      <alignment horizontal="right" vertical="center" wrapText="1"/>
    </xf>
    <xf numFmtId="0" fontId="17" fillId="2" borderId="9" xfId="0" applyFont="1" applyFill="1" applyBorder="1" applyAlignment="1">
      <alignment horizontal="right" vertical="center" wrapText="1"/>
    </xf>
    <xf numFmtId="0" fontId="31" fillId="2" borderId="4" xfId="0" applyFont="1" applyFill="1" applyBorder="1" applyAlignment="1">
      <alignment horizontal="left" vertical="center" wrapText="1"/>
    </xf>
    <xf numFmtId="179" fontId="31" fillId="2" borderId="4" xfId="0" applyNumberFormat="1" applyFont="1" applyFill="1" applyBorder="1" applyAlignment="1">
      <alignment horizontal="right" vertical="center" wrapText="1"/>
    </xf>
    <xf numFmtId="179" fontId="15" fillId="2" borderId="4" xfId="0" applyNumberFormat="1" applyFont="1" applyFill="1" applyBorder="1" applyAlignment="1">
      <alignment horizontal="right" vertical="center" wrapText="1"/>
    </xf>
    <xf numFmtId="179" fontId="15" fillId="2" borderId="9" xfId="0" applyNumberFormat="1" applyFont="1" applyFill="1" applyBorder="1" applyAlignment="1">
      <alignment horizontal="right" vertical="center" wrapText="1"/>
    </xf>
    <xf numFmtId="0" fontId="10" fillId="0" borderId="0" xfId="13" applyFont="1" applyFill="1"/>
    <xf numFmtId="0" fontId="15" fillId="2" borderId="0" xfId="13" applyFont="1" applyFill="1"/>
    <xf numFmtId="0" fontId="10" fillId="2" borderId="0" xfId="13" applyFont="1" applyFill="1" applyAlignment="1">
      <alignment horizontal="center"/>
    </xf>
    <xf numFmtId="0" fontId="10" fillId="2" borderId="0" xfId="13" applyFont="1" applyFill="1"/>
    <xf numFmtId="0" fontId="11" fillId="2" borderId="0" xfId="13" applyFont="1" applyFill="1" applyAlignment="1">
      <alignment horizontal="center" vertical="center"/>
    </xf>
    <xf numFmtId="0" fontId="2" fillId="2" borderId="0" xfId="13" applyFont="1" applyFill="1" applyAlignment="1">
      <alignment vertical="center"/>
    </xf>
    <xf numFmtId="0" fontId="12" fillId="2" borderId="0" xfId="13" applyFont="1" applyFill="1" applyBorder="1" applyAlignment="1">
      <alignment vertical="center"/>
    </xf>
    <xf numFmtId="0" fontId="13" fillId="8" borderId="7" xfId="13" applyFont="1" applyFill="1" applyBorder="1" applyAlignment="1">
      <alignment horizontal="left" vertical="center" wrapText="1"/>
    </xf>
    <xf numFmtId="0" fontId="13" fillId="8" borderId="7" xfId="13" applyFont="1" applyFill="1" applyBorder="1" applyAlignment="1">
      <alignment horizontal="right" vertical="center" wrapText="1"/>
    </xf>
    <xf numFmtId="0" fontId="10" fillId="2" borderId="4" xfId="13" applyFont="1" applyFill="1" applyBorder="1" applyAlignment="1">
      <alignment horizontal="left" vertical="center" wrapText="1"/>
    </xf>
    <xf numFmtId="0" fontId="0" fillId="0" borderId="4" xfId="13" applyBorder="1" applyAlignment="1">
      <alignment horizontal="left" vertical="center" wrapText="1"/>
    </xf>
    <xf numFmtId="2" fontId="29" fillId="2" borderId="4" xfId="13" applyNumberFormat="1" applyFont="1" applyFill="1" applyBorder="1" applyAlignment="1">
      <alignment horizontal="right" vertical="center" wrapText="1"/>
    </xf>
    <xf numFmtId="0" fontId="29" fillId="2" borderId="4" xfId="13" applyFont="1" applyFill="1" applyBorder="1" applyAlignment="1">
      <alignment horizontal="right" vertical="center" wrapText="1"/>
    </xf>
    <xf numFmtId="0" fontId="10" fillId="2" borderId="9" xfId="13" applyFont="1" applyFill="1" applyBorder="1" applyAlignment="1">
      <alignment horizontal="left" vertical="center" wrapText="1"/>
    </xf>
    <xf numFmtId="0" fontId="0" fillId="0" borderId="9" xfId="13" applyBorder="1" applyAlignment="1">
      <alignment horizontal="left" vertical="center" wrapText="1"/>
    </xf>
    <xf numFmtId="43" fontId="29" fillId="2" borderId="9" xfId="8" applyFont="1" applyFill="1" applyBorder="1" applyAlignment="1">
      <alignment horizontal="right" vertical="center" wrapText="1"/>
    </xf>
    <xf numFmtId="0" fontId="18" fillId="2" borderId="0" xfId="13" applyFont="1" applyFill="1" applyAlignment="1">
      <alignment vertical="center"/>
    </xf>
    <xf numFmtId="0" fontId="32" fillId="2" borderId="0" xfId="13" applyFont="1" applyFill="1" applyBorder="1" applyAlignment="1">
      <alignment horizontal="left" vertical="center"/>
    </xf>
    <xf numFmtId="0" fontId="12" fillId="2" borderId="0" xfId="13" applyFont="1" applyFill="1" applyBorder="1" applyAlignment="1">
      <alignment horizontal="left" vertical="center"/>
    </xf>
    <xf numFmtId="0" fontId="17" fillId="2" borderId="4" xfId="13" applyFont="1" applyFill="1" applyBorder="1" applyAlignment="1">
      <alignment horizontal="left" vertical="center" wrapText="1"/>
    </xf>
    <xf numFmtId="0" fontId="23" fillId="2" borderId="4" xfId="13" applyFont="1" applyFill="1" applyBorder="1" applyAlignment="1">
      <alignment horizontal="right" vertical="center" wrapText="1"/>
    </xf>
    <xf numFmtId="0" fontId="30" fillId="2" borderId="0" xfId="13" applyFont="1" applyFill="1" applyBorder="1" applyAlignment="1">
      <alignment horizontal="left" vertical="top" wrapText="1"/>
    </xf>
    <xf numFmtId="0" fontId="13" fillId="8" borderId="10" xfId="13" applyFont="1" applyFill="1" applyBorder="1" applyAlignment="1">
      <alignment horizontal="right" vertical="center" wrapText="1"/>
    </xf>
    <xf numFmtId="10" fontId="10" fillId="2" borderId="0" xfId="13" applyNumberFormat="1" applyFont="1" applyFill="1"/>
    <xf numFmtId="0" fontId="29" fillId="2" borderId="4" xfId="13" applyFont="1" applyFill="1" applyBorder="1" applyAlignment="1">
      <alignment horizontal="left" vertical="center" wrapText="1"/>
    </xf>
    <xf numFmtId="182" fontId="10" fillId="2" borderId="4" xfId="8" applyNumberFormat="1" applyFont="1" applyFill="1" applyBorder="1" applyAlignment="1">
      <alignment horizontal="right" vertical="center" wrapText="1"/>
    </xf>
    <xf numFmtId="0" fontId="10" fillId="2" borderId="4" xfId="13" applyFont="1" applyFill="1" applyBorder="1"/>
    <xf numFmtId="0" fontId="14" fillId="6" borderId="4" xfId="13" applyFont="1" applyFill="1" applyBorder="1" applyAlignment="1">
      <alignment horizontal="left" vertical="center"/>
    </xf>
    <xf numFmtId="0" fontId="14" fillId="6" borderId="11" xfId="13" applyFont="1" applyFill="1" applyBorder="1" applyAlignment="1">
      <alignment horizontal="left" vertical="center"/>
    </xf>
    <xf numFmtId="0" fontId="23" fillId="2" borderId="4" xfId="13" applyFont="1" applyFill="1" applyBorder="1" applyAlignment="1">
      <alignment horizontal="left" vertical="center" wrapText="1"/>
    </xf>
    <xf numFmtId="43" fontId="17" fillId="2" borderId="4" xfId="8" applyFont="1" applyFill="1" applyBorder="1" applyAlignment="1"/>
    <xf numFmtId="0" fontId="17" fillId="0" borderId="8" xfId="13" applyFont="1" applyFill="1" applyBorder="1" applyAlignment="1">
      <alignment horizontal="left" vertical="center" wrapText="1"/>
    </xf>
    <xf numFmtId="43" fontId="17" fillId="2" borderId="0" xfId="13" applyNumberFormat="1" applyFont="1" applyFill="1" applyAlignment="1">
      <alignment horizontal="right"/>
    </xf>
    <xf numFmtId="0" fontId="17" fillId="0" borderId="11" xfId="13" applyFont="1" applyFill="1" applyBorder="1" applyAlignment="1">
      <alignment horizontal="left" vertical="center" wrapText="1"/>
    </xf>
    <xf numFmtId="179" fontId="17" fillId="2" borderId="4" xfId="13" applyNumberFormat="1" applyFont="1" applyFill="1" applyBorder="1" applyAlignment="1">
      <alignment horizontal="right" vertical="center" wrapText="1"/>
    </xf>
    <xf numFmtId="0" fontId="17" fillId="2" borderId="4" xfId="13" applyFont="1" applyFill="1" applyBorder="1" applyAlignment="1">
      <alignment horizontal="right" vertical="center" wrapText="1"/>
    </xf>
    <xf numFmtId="0" fontId="29" fillId="0" borderId="4" xfId="13" applyFont="1" applyFill="1" applyBorder="1" applyAlignment="1">
      <alignment horizontal="left" vertical="center" wrapText="1"/>
    </xf>
    <xf numFmtId="10" fontId="10" fillId="2" borderId="4" xfId="11" applyNumberFormat="1" applyFont="1" applyFill="1" applyBorder="1" applyAlignment="1">
      <alignment horizontal="right" vertical="center" wrapText="1"/>
    </xf>
    <xf numFmtId="0" fontId="33" fillId="6" borderId="4" xfId="13" applyFont="1" applyFill="1" applyBorder="1" applyAlignment="1">
      <alignment horizontal="left" vertical="center"/>
    </xf>
    <xf numFmtId="179" fontId="10" fillId="0" borderId="4" xfId="0" applyNumberFormat="1" applyFont="1" applyFill="1" applyBorder="1" applyAlignment="1">
      <alignment horizontal="right" vertical="center" wrapText="1"/>
    </xf>
    <xf numFmtId="0" fontId="34" fillId="9" borderId="0" xfId="0" applyFont="1" applyFill="1" applyAlignment="1">
      <alignment horizontal="left" vertical="top" wrapText="1"/>
    </xf>
    <xf numFmtId="0" fontId="30" fillId="2" borderId="0" xfId="13" applyFont="1" applyFill="1" applyAlignment="1">
      <alignment vertical="top" wrapText="1"/>
    </xf>
    <xf numFmtId="0" fontId="30" fillId="9" borderId="0" xfId="0" applyFont="1" applyFill="1" applyAlignment="1">
      <alignment horizontal="left" vertical="top" wrapText="1"/>
    </xf>
    <xf numFmtId="0" fontId="27" fillId="2" borderId="0" xfId="13" applyFont="1" applyFill="1" applyAlignment="1">
      <alignment horizontal="center" vertical="center"/>
    </xf>
    <xf numFmtId="179" fontId="23" fillId="2" borderId="4" xfId="13" applyNumberFormat="1" applyFont="1" applyFill="1" applyBorder="1" applyAlignment="1">
      <alignment horizontal="right" vertical="center" wrapText="1"/>
    </xf>
    <xf numFmtId="0" fontId="23" fillId="0" borderId="4" xfId="13" applyFont="1" applyFill="1" applyBorder="1" applyAlignment="1">
      <alignment horizontal="right" vertical="center" wrapText="1"/>
    </xf>
    <xf numFmtId="177" fontId="10" fillId="2" borderId="4" xfId="8" applyNumberFormat="1" applyFont="1" applyFill="1" applyBorder="1" applyAlignment="1">
      <alignment horizontal="right" vertical="center" wrapText="1"/>
    </xf>
    <xf numFmtId="0" fontId="29" fillId="2" borderId="9" xfId="13" applyFont="1" applyFill="1" applyBorder="1" applyAlignment="1">
      <alignment horizontal="left" vertical="center" wrapText="1"/>
    </xf>
    <xf numFmtId="0" fontId="29" fillId="2" borderId="9" xfId="13" applyFont="1" applyFill="1" applyBorder="1" applyAlignment="1">
      <alignment horizontal="right" vertical="center" wrapText="1"/>
    </xf>
    <xf numFmtId="0" fontId="34" fillId="0" borderId="0" xfId="0" applyFont="1" applyAlignment="1">
      <alignment horizontal="left" vertical="center"/>
    </xf>
    <xf numFmtId="0" fontId="29" fillId="9" borderId="0" xfId="0" applyFont="1" applyFill="1" applyAlignment="1">
      <alignment horizontal="center"/>
    </xf>
    <xf numFmtId="0" fontId="34" fillId="0" borderId="0" xfId="0" applyFont="1" applyAlignment="1"/>
    <xf numFmtId="0" fontId="10" fillId="2" borderId="0" xfId="13" applyFont="1" applyFill="1" applyAlignment="1"/>
    <xf numFmtId="0" fontId="34" fillId="0" borderId="0" xfId="0" applyFont="1" applyAlignment="1">
      <alignment horizontal="left"/>
    </xf>
    <xf numFmtId="0" fontId="12" fillId="2" borderId="0" xfId="13" applyFont="1" applyFill="1" applyAlignment="1">
      <alignment horizontal="left" vertical="center"/>
    </xf>
    <xf numFmtId="0" fontId="19" fillId="2" borderId="0" xfId="13" applyFont="1" applyFill="1" applyBorder="1" applyAlignment="1">
      <alignment vertical="center"/>
    </xf>
    <xf numFmtId="0" fontId="21" fillId="6" borderId="4" xfId="13" applyFont="1" applyFill="1" applyBorder="1" applyAlignment="1">
      <alignment vertical="center"/>
    </xf>
    <xf numFmtId="0" fontId="10" fillId="0" borderId="4" xfId="13" applyFont="1" applyFill="1" applyBorder="1" applyAlignment="1">
      <alignment horizontal="left" vertical="center" wrapText="1"/>
    </xf>
    <xf numFmtId="43" fontId="10" fillId="0" borderId="4" xfId="8" applyFont="1" applyFill="1" applyBorder="1" applyAlignment="1">
      <alignment horizontal="right" vertical="center" wrapText="1"/>
    </xf>
    <xf numFmtId="0" fontId="10" fillId="0" borderId="9" xfId="13" applyFont="1" applyFill="1" applyBorder="1" applyAlignment="1">
      <alignment horizontal="left" vertical="center" wrapText="1"/>
    </xf>
    <xf numFmtId="43" fontId="10" fillId="2" borderId="9" xfId="8" applyFont="1" applyFill="1" applyBorder="1" applyAlignment="1">
      <alignment horizontal="right" vertical="center" wrapText="1"/>
    </xf>
    <xf numFmtId="0" fontId="27" fillId="2" borderId="0" xfId="13" applyFont="1" applyFill="1" applyBorder="1" applyAlignment="1">
      <alignment vertical="top" wrapText="1"/>
    </xf>
    <xf numFmtId="0" fontId="35" fillId="2" borderId="0" xfId="13" applyFont="1" applyFill="1" applyBorder="1" applyAlignment="1">
      <alignment vertical="top" wrapText="1"/>
    </xf>
    <xf numFmtId="0" fontId="15" fillId="2" borderId="0" xfId="13" applyFont="1" applyFill="1" applyAlignment="1">
      <alignment horizontal="center" vertical="center"/>
    </xf>
    <xf numFmtId="0" fontId="19" fillId="2" borderId="0" xfId="13" applyFont="1" applyFill="1" applyBorder="1" applyAlignment="1">
      <alignment horizontal="left" vertical="center"/>
    </xf>
    <xf numFmtId="10" fontId="10" fillId="2" borderId="4" xfId="8" applyNumberFormat="1" applyFont="1" applyFill="1" applyBorder="1" applyAlignment="1">
      <alignment horizontal="right" vertical="center" wrapText="1"/>
    </xf>
    <xf numFmtId="0" fontId="17" fillId="0" borderId="4" xfId="13" applyFont="1" applyFill="1" applyBorder="1" applyAlignment="1">
      <alignment horizontal="left" vertical="center" wrapText="1"/>
    </xf>
    <xf numFmtId="43" fontId="17" fillId="2" borderId="4" xfId="8" applyFont="1" applyFill="1" applyBorder="1" applyAlignment="1">
      <alignment horizontal="right" vertical="center" wrapText="1"/>
    </xf>
    <xf numFmtId="0" fontId="23" fillId="0" borderId="4" xfId="13" applyFont="1" applyFill="1" applyBorder="1" applyAlignment="1">
      <alignment horizontal="left" vertical="center" wrapText="1"/>
    </xf>
    <xf numFmtId="0" fontId="36" fillId="2" borderId="4" xfId="13" applyFont="1" applyFill="1" applyBorder="1" applyAlignment="1">
      <alignment horizontal="left" vertical="center" wrapText="1"/>
    </xf>
    <xf numFmtId="0" fontId="17" fillId="0" borderId="4" xfId="13" applyFont="1" applyFill="1" applyBorder="1" applyAlignment="1">
      <alignment horizontal="right" vertical="center" wrapText="1"/>
    </xf>
    <xf numFmtId="0" fontId="21" fillId="6" borderId="4" xfId="13" applyFont="1" applyFill="1" applyBorder="1" applyAlignment="1">
      <alignment horizontal="left" vertical="center"/>
    </xf>
    <xf numFmtId="0" fontId="10" fillId="2" borderId="4" xfId="13" applyFont="1" applyFill="1" applyBorder="1" applyAlignment="1">
      <alignment horizontal="right" vertical="center" wrapText="1"/>
    </xf>
    <xf numFmtId="0" fontId="27" fillId="2" borderId="10" xfId="13" applyFont="1" applyFill="1" applyBorder="1" applyAlignment="1">
      <alignment horizontal="left" vertical="top" wrapText="1"/>
    </xf>
    <xf numFmtId="183" fontId="10" fillId="2" borderId="0" xfId="13" applyNumberFormat="1" applyFont="1" applyFill="1"/>
    <xf numFmtId="0" fontId="23" fillId="2" borderId="9" xfId="13" applyFont="1" applyFill="1" applyBorder="1" applyAlignment="1">
      <alignment horizontal="left" vertical="center" wrapText="1"/>
    </xf>
    <xf numFmtId="43" fontId="22" fillId="2" borderId="4" xfId="8" applyFont="1" applyFill="1" applyBorder="1" applyAlignment="1">
      <alignment horizontal="right" vertical="center" wrapText="1"/>
    </xf>
    <xf numFmtId="184" fontId="29" fillId="2" borderId="4" xfId="8" applyNumberFormat="1" applyFont="1" applyFill="1" applyBorder="1" applyAlignment="1">
      <alignment horizontal="right" vertical="center" wrapText="1"/>
    </xf>
    <xf numFmtId="0" fontId="37" fillId="2" borderId="10" xfId="13" applyFont="1" applyFill="1" applyBorder="1" applyAlignment="1">
      <alignment horizontal="left" vertical="top"/>
    </xf>
    <xf numFmtId="0" fontId="37" fillId="2" borderId="0" xfId="13" applyFont="1" applyFill="1" applyBorder="1" applyAlignment="1">
      <alignment horizontal="left" vertical="top"/>
    </xf>
    <xf numFmtId="0" fontId="29" fillId="2" borderId="4" xfId="8" applyNumberFormat="1" applyFont="1" applyFill="1" applyBorder="1" applyAlignment="1">
      <alignment horizontal="right" vertical="center" wrapText="1"/>
    </xf>
    <xf numFmtId="0" fontId="29" fillId="2" borderId="8" xfId="8" applyNumberFormat="1" applyFont="1" applyFill="1" applyBorder="1" applyAlignment="1">
      <alignment horizontal="right" vertical="center" wrapText="1"/>
    </xf>
    <xf numFmtId="0" fontId="29" fillId="0" borderId="9" xfId="13" applyFont="1" applyFill="1" applyBorder="1" applyAlignment="1">
      <alignment horizontal="left" vertical="center" wrapText="1"/>
    </xf>
    <xf numFmtId="0" fontId="29" fillId="2" borderId="9" xfId="8" applyNumberFormat="1" applyFont="1" applyFill="1" applyBorder="1" applyAlignment="1">
      <alignment horizontal="right" vertical="center" wrapText="1"/>
    </xf>
    <xf numFmtId="0" fontId="29" fillId="2" borderId="0" xfId="13" applyFont="1" applyFill="1" applyBorder="1" applyAlignment="1">
      <alignment horizontal="left" vertical="center" wrapText="1"/>
    </xf>
    <xf numFmtId="176" fontId="29" fillId="2" borderId="0" xfId="11" applyNumberFormat="1" applyFont="1" applyFill="1" applyBorder="1" applyAlignment="1">
      <alignment horizontal="right" vertical="center" wrapText="1"/>
    </xf>
    <xf numFmtId="176" fontId="29" fillId="0" borderId="4" xfId="11" applyNumberFormat="1" applyFont="1" applyFill="1" applyBorder="1" applyAlignment="1">
      <alignment horizontal="right" vertical="center" wrapText="1"/>
    </xf>
    <xf numFmtId="176" fontId="29" fillId="2" borderId="4" xfId="11" applyNumberFormat="1" applyFont="1" applyFill="1" applyBorder="1" applyAlignment="1">
      <alignment horizontal="right" vertical="center" wrapText="1"/>
    </xf>
    <xf numFmtId="176" fontId="29" fillId="0" borderId="9" xfId="11" applyNumberFormat="1" applyFont="1" applyFill="1" applyBorder="1" applyAlignment="1">
      <alignment horizontal="right" vertical="center" wrapText="1"/>
    </xf>
    <xf numFmtId="176" fontId="29" fillId="2" borderId="9" xfId="11" applyNumberFormat="1" applyFont="1" applyFill="1" applyBorder="1" applyAlignment="1">
      <alignment horizontal="right" vertical="center" wrapText="1"/>
    </xf>
    <xf numFmtId="0" fontId="38" fillId="2" borderId="0" xfId="13" applyFont="1" applyFill="1" applyBorder="1" applyAlignment="1">
      <alignment horizontal="left" vertical="top"/>
    </xf>
    <xf numFmtId="0" fontId="11" fillId="2" borderId="0" xfId="0" applyFont="1" applyFill="1" applyAlignment="1"/>
    <xf numFmtId="0" fontId="39" fillId="2" borderId="6" xfId="0" applyFont="1" applyFill="1" applyBorder="1" applyAlignment="1">
      <alignment horizontal="center"/>
    </xf>
    <xf numFmtId="0" fontId="40" fillId="2" borderId="7" xfId="0" applyFont="1" applyFill="1" applyBorder="1" applyAlignment="1">
      <alignment vertical="center"/>
    </xf>
    <xf numFmtId="0" fontId="41" fillId="2" borderId="7" xfId="0" applyFont="1" applyFill="1" applyBorder="1" applyAlignment="1">
      <alignment horizontal="left" wrapText="1"/>
    </xf>
    <xf numFmtId="0" fontId="40" fillId="2" borderId="4" xfId="0" applyFont="1" applyFill="1" applyBorder="1" applyAlignment="1">
      <alignment vertical="center"/>
    </xf>
    <xf numFmtId="49" fontId="41" fillId="2" borderId="4" xfId="0" applyNumberFormat="1" applyFont="1" applyFill="1" applyBorder="1" applyAlignment="1">
      <alignment horizontal="left" wrapText="1"/>
    </xf>
    <xf numFmtId="0" fontId="41" fillId="2" borderId="4" xfId="0" applyFont="1" applyFill="1" applyBorder="1" applyAlignment="1">
      <alignment horizontal="left" wrapText="1"/>
    </xf>
    <xf numFmtId="0" fontId="40" fillId="2" borderId="4" xfId="0" applyFont="1" applyFill="1" applyBorder="1" applyAlignment="1">
      <alignment horizontal="left" vertical="center"/>
    </xf>
    <xf numFmtId="0" fontId="40" fillId="2" borderId="9" xfId="0" applyFont="1" applyFill="1" applyBorder="1" applyAlignment="1">
      <alignment vertical="center"/>
    </xf>
    <xf numFmtId="0" fontId="41" fillId="2" borderId="9" xfId="0" applyFont="1" applyFill="1" applyBorder="1" applyAlignment="1">
      <alignment horizontal="left" wrapText="1"/>
    </xf>
    <xf numFmtId="0" fontId="40" fillId="2" borderId="0" xfId="0" applyFont="1" applyFill="1" applyBorder="1" applyAlignment="1">
      <alignment vertical="center"/>
    </xf>
    <xf numFmtId="0" fontId="42" fillId="2" borderId="0" xfId="0" applyFont="1" applyFill="1" applyBorder="1" applyAlignment="1">
      <alignment horizontal="left" wrapText="1"/>
    </xf>
    <xf numFmtId="0" fontId="40" fillId="2" borderId="7" xfId="0" applyFont="1" applyFill="1" applyBorder="1" applyAlignment="1">
      <alignment horizontal="left"/>
    </xf>
    <xf numFmtId="0" fontId="0" fillId="2" borderId="7" xfId="0" applyFill="1" applyBorder="1" applyAlignment="1">
      <alignment horizontal="left"/>
    </xf>
    <xf numFmtId="0" fontId="40" fillId="2" borderId="4" xfId="0" applyFont="1" applyFill="1" applyBorder="1" applyAlignment="1">
      <alignment horizontal="left"/>
    </xf>
    <xf numFmtId="0" fontId="0" fillId="2" borderId="4" xfId="0" applyFill="1" applyBorder="1" applyAlignment="1">
      <alignment horizontal="left"/>
    </xf>
    <xf numFmtId="0" fontId="0" fillId="2" borderId="4" xfId="0" applyFill="1" applyBorder="1" applyAlignment="1">
      <alignment horizontal="left" wrapText="1"/>
    </xf>
    <xf numFmtId="0" fontId="40" fillId="2" borderId="9" xfId="0" applyFont="1" applyFill="1" applyBorder="1" applyAlignment="1">
      <alignment horizontal="left"/>
    </xf>
    <xf numFmtId="0" fontId="0" fillId="2" borderId="9" xfId="0" applyFill="1" applyBorder="1" applyAlignment="1">
      <alignment horizontal="left" wrapText="1"/>
    </xf>
    <xf numFmtId="0" fontId="10" fillId="2" borderId="4" xfId="13" applyFont="1" applyFill="1" applyBorder="1" applyAlignment="1" quotePrefix="1">
      <alignment horizontal="left" vertical="center" wrapText="1"/>
    </xf>
    <xf numFmtId="0" fontId="10" fillId="2" borderId="9" xfId="13" applyFont="1" applyFill="1" applyBorder="1" applyAlignment="1" quotePrefix="1">
      <alignment horizontal="left" vertical="center" wrapText="1"/>
    </xf>
    <xf numFmtId="0" fontId="29" fillId="2" borderId="4" xfId="13" applyFont="1" applyFill="1" applyBorder="1" applyAlignment="1" quotePrefix="1">
      <alignment horizontal="left" vertical="center" wrapText="1"/>
    </xf>
    <xf numFmtId="0" fontId="10" fillId="0" borderId="4" xfId="0" applyFont="1" applyFill="1" applyBorder="1" applyAlignment="1" quotePrefix="1">
      <alignment horizontal="left" vertical="center" wrapText="1"/>
    </xf>
    <xf numFmtId="0" fontId="10" fillId="2" borderId="4" xfId="0" applyFont="1" applyFill="1" applyBorder="1" applyAlignment="1" quotePrefix="1">
      <alignment horizontal="left" vertical="center" wrapText="1"/>
    </xf>
    <xf numFmtId="0" fontId="15" fillId="2" borderId="4" xfId="0" applyFont="1" applyFill="1" applyBorder="1" applyAlignment="1" quotePrefix="1">
      <alignment horizontal="left" vertical="center" wrapText="1"/>
    </xf>
    <xf numFmtId="0" fontId="15" fillId="2" borderId="9" xfId="0" applyFont="1" applyFill="1" applyBorder="1" applyAlignment="1" quotePrefix="1">
      <alignment horizontal="lef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Normal 2 2" xfId="27"/>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Normal 2" xfId="44"/>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3" xfId="54"/>
    <cellStyle name="常规 4" xfId="55"/>
    <cellStyle name="千位分隔 2" xfId="56"/>
    <cellStyle name="常规 5" xfId="5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38100</xdr:rowOff>
    </xdr:from>
    <xdr:to>
      <xdr:col>0</xdr:col>
      <xdr:colOff>1539240</xdr:colOff>
      <xdr:row>0</xdr:row>
      <xdr:rowOff>441960</xdr:rowOff>
    </xdr:to>
    <xdr:pic>
      <xdr:nvPicPr>
        <xdr:cNvPr id="2" name="Picture 4"/>
        <xdr:cNvPicPr>
          <a:picLocks noChangeAspect="1" noChangeArrowheads="1"/>
        </xdr:cNvPicPr>
      </xdr:nvPicPr>
      <xdr:blipFill>
        <a:blip r:embed="rId1" cstate="print"/>
        <a:srcRect/>
        <a:stretch>
          <a:fillRect/>
        </a:stretch>
      </xdr:blipFill>
      <xdr:spPr>
        <a:xfrm>
          <a:off x="0" y="38100"/>
          <a:ext cx="1539240" cy="4038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0</xdr:col>
      <xdr:colOff>0</xdr:colOff>
      <xdr:row>0</xdr:row>
      <xdr:rowOff>0</xdr:rowOff>
    </xdr:from>
    <xdr:ext cx="1642110" cy="403860"/>
    <xdr:pic>
      <xdr:nvPicPr>
        <xdr:cNvPr id="2" name="Picture 4"/>
        <xdr:cNvPicPr>
          <a:picLocks noChangeAspect="1" noChangeArrowheads="1"/>
        </xdr:cNvPicPr>
      </xdr:nvPicPr>
      <xdr:blipFill>
        <a:blip r:embed="rId1" cstate="print"/>
        <a:srcRect/>
        <a:stretch>
          <a:fillRect/>
        </a:stretch>
      </xdr:blipFill>
      <xdr:spPr>
        <a:xfrm>
          <a:off x="0" y="0"/>
          <a:ext cx="1642110" cy="403860"/>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1539240</xdr:colOff>
      <xdr:row>0</xdr:row>
      <xdr:rowOff>403860</xdr:rowOff>
    </xdr:to>
    <xdr:pic>
      <xdr:nvPicPr>
        <xdr:cNvPr id="2" name="Picture 4"/>
        <xdr:cNvPicPr>
          <a:picLocks noChangeAspect="1" noChangeArrowheads="1"/>
        </xdr:cNvPicPr>
      </xdr:nvPicPr>
      <xdr:blipFill>
        <a:blip r:embed="rId1" cstate="print"/>
        <a:srcRect/>
        <a:stretch>
          <a:fillRect/>
        </a:stretch>
      </xdr:blipFill>
      <xdr:spPr>
        <a:xfrm>
          <a:off x="0" y="0"/>
          <a:ext cx="1539240" cy="40386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1539240</xdr:colOff>
      <xdr:row>0</xdr:row>
      <xdr:rowOff>403860</xdr:rowOff>
    </xdr:to>
    <xdr:pic>
      <xdr:nvPicPr>
        <xdr:cNvPr id="2" name="Picture 4"/>
        <xdr:cNvPicPr>
          <a:picLocks noChangeAspect="1" noChangeArrowheads="1"/>
        </xdr:cNvPicPr>
      </xdr:nvPicPr>
      <xdr:blipFill>
        <a:blip r:embed="rId1" cstate="print"/>
        <a:srcRect/>
        <a:stretch>
          <a:fillRect/>
        </a:stretch>
      </xdr:blipFill>
      <xdr:spPr>
        <a:xfrm>
          <a:off x="0" y="0"/>
          <a:ext cx="1539240" cy="40386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82826</xdr:colOff>
      <xdr:row>0</xdr:row>
      <xdr:rowOff>4970</xdr:rowOff>
    </xdr:from>
    <xdr:to>
      <xdr:col>0</xdr:col>
      <xdr:colOff>1524000</xdr:colOff>
      <xdr:row>0</xdr:row>
      <xdr:rowOff>389283</xdr:rowOff>
    </xdr:to>
    <xdr:pic>
      <xdr:nvPicPr>
        <xdr:cNvPr id="2" name="Picture 4"/>
        <xdr:cNvPicPr>
          <a:picLocks noChangeAspect="1" noChangeArrowheads="1"/>
        </xdr:cNvPicPr>
      </xdr:nvPicPr>
      <xdr:blipFill>
        <a:blip r:embed="rId1" cstate="print"/>
        <a:srcRect/>
        <a:stretch>
          <a:fillRect/>
        </a:stretch>
      </xdr:blipFill>
      <xdr:spPr>
        <a:xfrm>
          <a:off x="82550" y="4445"/>
          <a:ext cx="1441450" cy="38481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104775</xdr:colOff>
      <xdr:row>0</xdr:row>
      <xdr:rowOff>57150</xdr:rowOff>
    </xdr:from>
    <xdr:to>
      <xdr:col>1</xdr:col>
      <xdr:colOff>1152525</xdr:colOff>
      <xdr:row>0</xdr:row>
      <xdr:rowOff>419100</xdr:rowOff>
    </xdr:to>
    <xdr:pic>
      <xdr:nvPicPr>
        <xdr:cNvPr id="2" name="Picture 4"/>
        <xdr:cNvPicPr>
          <a:picLocks noChangeAspect="1" noChangeArrowheads="1"/>
        </xdr:cNvPicPr>
      </xdr:nvPicPr>
      <xdr:blipFill>
        <a:blip r:embed="rId1" cstate="print"/>
        <a:srcRect/>
        <a:stretch>
          <a:fillRect/>
        </a:stretch>
      </xdr:blipFill>
      <xdr:spPr>
        <a:xfrm>
          <a:off x="104775" y="57150"/>
          <a:ext cx="1352550" cy="3619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66675</xdr:colOff>
      <xdr:row>0</xdr:row>
      <xdr:rowOff>133350</xdr:rowOff>
    </xdr:from>
    <xdr:to>
      <xdr:col>1</xdr:col>
      <xdr:colOff>1000125</xdr:colOff>
      <xdr:row>0</xdr:row>
      <xdr:rowOff>495300</xdr:rowOff>
    </xdr:to>
    <xdr:pic>
      <xdr:nvPicPr>
        <xdr:cNvPr id="3" name="Picture 4"/>
        <xdr:cNvPicPr>
          <a:picLocks noChangeAspect="1" noChangeArrowheads="1"/>
        </xdr:cNvPicPr>
      </xdr:nvPicPr>
      <xdr:blipFill>
        <a:blip r:embed="rId1" cstate="print"/>
        <a:srcRect/>
        <a:stretch>
          <a:fillRect/>
        </a:stretch>
      </xdr:blipFill>
      <xdr:spPr>
        <a:xfrm>
          <a:off x="66675" y="133350"/>
          <a:ext cx="1352550" cy="3619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C28" sqref="C28"/>
    </sheetView>
  </sheetViews>
  <sheetFormatPr defaultColWidth="9" defaultRowHeight="14.25"/>
  <cols>
    <col min="1" max="1" width="24.25" style="1" customWidth="1"/>
    <col min="2" max="11" width="11.125" style="1" customWidth="1"/>
    <col min="12" max="12" width="22" style="1" customWidth="1"/>
    <col min="13" max="16384" width="9" style="1"/>
  </cols>
  <sheetData>
    <row r="1" ht="39" customHeight="1" spans="1:12">
      <c r="A1" s="67" t="s">
        <v>0</v>
      </c>
      <c r="B1" s="67"/>
      <c r="C1" s="67"/>
      <c r="D1" s="67"/>
      <c r="E1" s="67"/>
      <c r="F1" s="67"/>
      <c r="G1" s="67"/>
      <c r="H1" s="67"/>
      <c r="I1" s="67"/>
      <c r="J1" s="67"/>
      <c r="K1" s="67"/>
      <c r="L1" s="30" t="s">
        <v>1</v>
      </c>
    </row>
    <row r="2" ht="7.15" customHeight="1" spans="2:8">
      <c r="B2" s="270"/>
      <c r="C2" s="270"/>
      <c r="D2" s="270"/>
      <c r="E2" s="270"/>
      <c r="F2" s="270"/>
      <c r="G2" s="270"/>
      <c r="H2" s="270"/>
    </row>
    <row r="3" ht="22.9" customHeight="1" spans="1:11">
      <c r="A3" s="271" t="s">
        <v>2</v>
      </c>
      <c r="B3" s="271"/>
      <c r="C3" s="271"/>
      <c r="D3" s="271"/>
      <c r="E3" s="271"/>
      <c r="F3" s="271"/>
      <c r="G3" s="271"/>
      <c r="H3" s="271"/>
      <c r="I3" s="271"/>
      <c r="J3" s="271"/>
      <c r="K3" s="271"/>
    </row>
    <row r="4" ht="15" spans="1:11">
      <c r="A4" s="272" t="s">
        <v>3</v>
      </c>
      <c r="B4" s="273" t="s">
        <v>4</v>
      </c>
      <c r="C4" s="273"/>
      <c r="D4" s="273"/>
      <c r="E4" s="273"/>
      <c r="F4" s="273"/>
      <c r="G4" s="273"/>
      <c r="H4" s="273"/>
      <c r="I4" s="273"/>
      <c r="J4" s="273"/>
      <c r="K4" s="273"/>
    </row>
    <row r="5" spans="1:11">
      <c r="A5" s="274" t="s">
        <v>5</v>
      </c>
      <c r="B5" s="275" t="s">
        <v>6</v>
      </c>
      <c r="C5" s="275"/>
      <c r="D5" s="275"/>
      <c r="E5" s="275"/>
      <c r="F5" s="275"/>
      <c r="G5" s="275"/>
      <c r="H5" s="275"/>
      <c r="I5" s="275"/>
      <c r="J5" s="275"/>
      <c r="K5" s="275"/>
    </row>
    <row r="6" spans="1:11">
      <c r="A6" s="274" t="s">
        <v>7</v>
      </c>
      <c r="B6" s="276" t="s">
        <v>8</v>
      </c>
      <c r="C6" s="276"/>
      <c r="D6" s="276"/>
      <c r="E6" s="276"/>
      <c r="F6" s="276"/>
      <c r="G6" s="276"/>
      <c r="H6" s="276"/>
      <c r="I6" s="276"/>
      <c r="J6" s="276"/>
      <c r="K6" s="276"/>
    </row>
    <row r="7" ht="31.9" customHeight="1" spans="1:11">
      <c r="A7" s="277" t="s">
        <v>9</v>
      </c>
      <c r="B7" s="276" t="s">
        <v>10</v>
      </c>
      <c r="C7" s="276"/>
      <c r="D7" s="276"/>
      <c r="E7" s="276"/>
      <c r="F7" s="276"/>
      <c r="G7" s="276"/>
      <c r="H7" s="276"/>
      <c r="I7" s="276"/>
      <c r="J7" s="276"/>
      <c r="K7" s="276"/>
    </row>
    <row r="8" ht="31.9" customHeight="1" spans="1:11">
      <c r="A8" s="277"/>
      <c r="B8" s="276" t="s">
        <v>11</v>
      </c>
      <c r="C8" s="276"/>
      <c r="D8" s="276"/>
      <c r="E8" s="276"/>
      <c r="F8" s="276"/>
      <c r="G8" s="276"/>
      <c r="H8" s="276"/>
      <c r="I8" s="276"/>
      <c r="J8" s="276"/>
      <c r="K8" s="276"/>
    </row>
    <row r="9" spans="1:11">
      <c r="A9" s="277"/>
      <c r="B9" s="276" t="s">
        <v>12</v>
      </c>
      <c r="C9" s="276"/>
      <c r="D9" s="276"/>
      <c r="E9" s="276"/>
      <c r="F9" s="276"/>
      <c r="G9" s="276"/>
      <c r="H9" s="276"/>
      <c r="I9" s="276"/>
      <c r="J9" s="276"/>
      <c r="K9" s="276"/>
    </row>
    <row r="10" spans="1:11">
      <c r="A10" s="277"/>
      <c r="B10" s="276" t="s">
        <v>13</v>
      </c>
      <c r="C10" s="276"/>
      <c r="D10" s="276"/>
      <c r="E10" s="276"/>
      <c r="F10" s="276"/>
      <c r="G10" s="276"/>
      <c r="H10" s="276"/>
      <c r="I10" s="276"/>
      <c r="J10" s="276"/>
      <c r="K10" s="276"/>
    </row>
    <row r="11" spans="1:11">
      <c r="A11" s="277"/>
      <c r="B11" s="276" t="s">
        <v>14</v>
      </c>
      <c r="C11" s="276"/>
      <c r="D11" s="276"/>
      <c r="E11" s="276"/>
      <c r="F11" s="276"/>
      <c r="G11" s="276"/>
      <c r="H11" s="276"/>
      <c r="I11" s="276"/>
      <c r="J11" s="276"/>
      <c r="K11" s="276"/>
    </row>
    <row r="12" spans="1:11">
      <c r="A12" s="277"/>
      <c r="B12" s="276" t="s">
        <v>15</v>
      </c>
      <c r="C12" s="276"/>
      <c r="D12" s="276"/>
      <c r="E12" s="276"/>
      <c r="F12" s="276"/>
      <c r="G12" s="276"/>
      <c r="H12" s="276"/>
      <c r="I12" s="276"/>
      <c r="J12" s="276"/>
      <c r="K12" s="276"/>
    </row>
    <row r="13" spans="1:11">
      <c r="A13" s="274" t="s">
        <v>16</v>
      </c>
      <c r="B13" s="276" t="s">
        <v>17</v>
      </c>
      <c r="C13" s="276"/>
      <c r="D13" s="276"/>
      <c r="E13" s="276"/>
      <c r="F13" s="276"/>
      <c r="G13" s="276"/>
      <c r="H13" s="276"/>
      <c r="I13" s="276"/>
      <c r="J13" s="276"/>
      <c r="K13" s="276"/>
    </row>
    <row r="14" ht="33" customHeight="1" spans="1:11">
      <c r="A14" s="274" t="s">
        <v>18</v>
      </c>
      <c r="B14" s="276" t="s">
        <v>19</v>
      </c>
      <c r="C14" s="276"/>
      <c r="D14" s="276"/>
      <c r="E14" s="276"/>
      <c r="F14" s="276"/>
      <c r="G14" s="276"/>
      <c r="H14" s="276"/>
      <c r="I14" s="276"/>
      <c r="J14" s="276"/>
      <c r="K14" s="276"/>
    </row>
    <row r="15" ht="15" spans="1:11">
      <c r="A15" s="278" t="s">
        <v>20</v>
      </c>
      <c r="B15" s="279" t="s">
        <v>21</v>
      </c>
      <c r="C15" s="279"/>
      <c r="D15" s="279"/>
      <c r="E15" s="279"/>
      <c r="F15" s="279"/>
      <c r="G15" s="279"/>
      <c r="H15" s="279"/>
      <c r="I15" s="279"/>
      <c r="J15" s="279"/>
      <c r="K15" s="279"/>
    </row>
    <row r="16" ht="7.9" customHeight="1" spans="1:11">
      <c r="A16" s="280"/>
      <c r="B16" s="281"/>
      <c r="C16" s="281"/>
      <c r="D16" s="281"/>
      <c r="E16" s="281"/>
      <c r="F16" s="281"/>
      <c r="G16" s="281"/>
      <c r="H16" s="281"/>
      <c r="I16" s="281"/>
      <c r="J16" s="281"/>
      <c r="K16" s="281"/>
    </row>
    <row r="17" ht="24.6" customHeight="1" spans="1:11">
      <c r="A17" s="271" t="s">
        <v>22</v>
      </c>
      <c r="B17" s="271"/>
      <c r="C17" s="271"/>
      <c r="D17" s="271"/>
      <c r="E17" s="271"/>
      <c r="F17" s="271"/>
      <c r="G17" s="271"/>
      <c r="H17" s="271"/>
      <c r="I17" s="271"/>
      <c r="J17" s="271"/>
      <c r="K17" s="271"/>
    </row>
    <row r="18" ht="15" spans="1:11">
      <c r="A18" s="282" t="s">
        <v>23</v>
      </c>
      <c r="B18" s="282"/>
      <c r="C18" s="283" t="s">
        <v>24</v>
      </c>
      <c r="D18" s="283"/>
      <c r="E18" s="283"/>
      <c r="F18" s="283"/>
      <c r="G18" s="283"/>
      <c r="H18" s="283"/>
      <c r="I18" s="283"/>
      <c r="J18" s="283"/>
      <c r="K18" s="283"/>
    </row>
    <row r="19" spans="1:11">
      <c r="A19" s="284" t="s">
        <v>25</v>
      </c>
      <c r="B19" s="284"/>
      <c r="C19" s="285" t="s">
        <v>26</v>
      </c>
      <c r="D19" s="285"/>
      <c r="E19" s="285"/>
      <c r="F19" s="285"/>
      <c r="G19" s="285"/>
      <c r="H19" s="285"/>
      <c r="I19" s="285"/>
      <c r="J19" s="285"/>
      <c r="K19" s="285"/>
    </row>
    <row r="20" spans="1:11">
      <c r="A20" s="284" t="s">
        <v>27</v>
      </c>
      <c r="B20" s="284"/>
      <c r="C20" s="285" t="s">
        <v>28</v>
      </c>
      <c r="D20" s="285"/>
      <c r="E20" s="285"/>
      <c r="F20" s="285"/>
      <c r="G20" s="285"/>
      <c r="H20" s="285"/>
      <c r="I20" s="285"/>
      <c r="J20" s="285"/>
      <c r="K20" s="285"/>
    </row>
    <row r="21" spans="1:11">
      <c r="A21" s="284" t="s">
        <v>29</v>
      </c>
      <c r="B21" s="284"/>
      <c r="C21" s="285" t="s">
        <v>30</v>
      </c>
      <c r="D21" s="285"/>
      <c r="E21" s="285"/>
      <c r="F21" s="285"/>
      <c r="G21" s="285"/>
      <c r="H21" s="285"/>
      <c r="I21" s="285"/>
      <c r="J21" s="285"/>
      <c r="K21" s="285"/>
    </row>
    <row r="22" spans="1:11">
      <c r="A22" s="284" t="s">
        <v>31</v>
      </c>
      <c r="B22" s="284"/>
      <c r="C22" s="285" t="s">
        <v>32</v>
      </c>
      <c r="D22" s="285"/>
      <c r="E22" s="285"/>
      <c r="F22" s="285"/>
      <c r="G22" s="285"/>
      <c r="H22" s="285"/>
      <c r="I22" s="285"/>
      <c r="J22" s="285"/>
      <c r="K22" s="285"/>
    </row>
    <row r="23" ht="30.75" customHeight="1" spans="1:11">
      <c r="A23" s="284" t="s">
        <v>33</v>
      </c>
      <c r="B23" s="284"/>
      <c r="C23" s="286" t="s">
        <v>34</v>
      </c>
      <c r="D23" s="286"/>
      <c r="E23" s="286"/>
      <c r="F23" s="286"/>
      <c r="G23" s="286"/>
      <c r="H23" s="286"/>
      <c r="I23" s="286"/>
      <c r="J23" s="286"/>
      <c r="K23" s="286"/>
    </row>
    <row r="24" ht="30.75" customHeight="1" spans="1:11">
      <c r="A24" s="287" t="s">
        <v>35</v>
      </c>
      <c r="B24" s="287"/>
      <c r="C24" s="288" t="s">
        <v>36</v>
      </c>
      <c r="D24" s="288"/>
      <c r="E24" s="288"/>
      <c r="F24" s="288"/>
      <c r="G24" s="288"/>
      <c r="H24" s="288"/>
      <c r="I24" s="288"/>
      <c r="J24" s="288"/>
      <c r="K24" s="288"/>
    </row>
    <row r="25" ht="15"/>
  </sheetData>
  <mergeCells count="30">
    <mergeCell ref="A1:K1"/>
    <mergeCell ref="A3:K3"/>
    <mergeCell ref="B4:K4"/>
    <mergeCell ref="B5:K5"/>
    <mergeCell ref="B6:K6"/>
    <mergeCell ref="B7:K7"/>
    <mergeCell ref="B8:K8"/>
    <mergeCell ref="B9:K9"/>
    <mergeCell ref="B10:K10"/>
    <mergeCell ref="B11:K11"/>
    <mergeCell ref="B12:K12"/>
    <mergeCell ref="B13:K13"/>
    <mergeCell ref="B14:K14"/>
    <mergeCell ref="B15:K15"/>
    <mergeCell ref="A17:K17"/>
    <mergeCell ref="A18:B18"/>
    <mergeCell ref="C18:K18"/>
    <mergeCell ref="A19:B19"/>
    <mergeCell ref="C19:K19"/>
    <mergeCell ref="A20:B20"/>
    <mergeCell ref="C20:K20"/>
    <mergeCell ref="A21:B21"/>
    <mergeCell ref="C21:K21"/>
    <mergeCell ref="A22:B22"/>
    <mergeCell ref="C22:K22"/>
    <mergeCell ref="A23:B23"/>
    <mergeCell ref="C23:K23"/>
    <mergeCell ref="A24:B24"/>
    <mergeCell ref="C24:K24"/>
    <mergeCell ref="A7:A12"/>
  </mergeCells>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8"/>
  <sheetViews>
    <sheetView tabSelected="1" zoomScale="115" zoomScaleNormal="115" topLeftCell="A40" workbookViewId="0">
      <selection activeCell="D77" sqref="D77"/>
    </sheetView>
  </sheetViews>
  <sheetFormatPr defaultColWidth="9.125" defaultRowHeight="13.5"/>
  <cols>
    <col min="1" max="1" width="23.375" style="181" customWidth="1"/>
    <col min="2" max="2" width="14.5" style="181" customWidth="1"/>
    <col min="3" max="3" width="21.75" style="181" customWidth="1"/>
    <col min="4" max="4" width="20.125" style="181" customWidth="1"/>
    <col min="5" max="7" width="21.5" style="181" customWidth="1"/>
    <col min="8" max="8" width="18.125" style="182" customWidth="1"/>
    <col min="9" max="9" width="23.625" style="182" customWidth="1"/>
    <col min="10" max="16384" width="9.125" style="182"/>
  </cols>
  <sheetData>
    <row r="1" ht="34.15" customHeight="1" spans="1:9">
      <c r="A1" s="183" t="s">
        <v>0</v>
      </c>
      <c r="B1" s="183"/>
      <c r="C1" s="183"/>
      <c r="D1" s="183"/>
      <c r="E1" s="183"/>
      <c r="F1" s="183"/>
      <c r="G1" s="183"/>
      <c r="H1" s="183"/>
      <c r="I1" s="30" t="s">
        <v>37</v>
      </c>
    </row>
    <row r="2" ht="25.5" customHeight="1" spans="1:9">
      <c r="A2" s="184" t="s">
        <v>38</v>
      </c>
      <c r="C2" s="184"/>
      <c r="D2" s="184"/>
      <c r="E2" s="184"/>
      <c r="F2" s="184"/>
      <c r="G2" s="184"/>
      <c r="H2" s="184"/>
      <c r="I2" s="184"/>
    </row>
    <row r="3" ht="25.5" customHeight="1" spans="1:9">
      <c r="A3" s="184"/>
      <c r="C3" s="184"/>
      <c r="D3" s="184"/>
      <c r="E3" s="184"/>
      <c r="F3" s="184"/>
      <c r="G3" s="184"/>
      <c r="H3" s="184"/>
      <c r="I3" s="184"/>
    </row>
    <row r="4" ht="15.75" customHeight="1" spans="1:7">
      <c r="A4" s="185" t="s">
        <v>39</v>
      </c>
      <c r="B4" s="185"/>
      <c r="C4" s="185"/>
      <c r="D4" s="185"/>
      <c r="E4" s="185"/>
      <c r="F4" s="185"/>
      <c r="G4" s="185"/>
    </row>
    <row r="5" ht="15" customHeight="1" spans="1:7">
      <c r="A5" s="186" t="s">
        <v>40</v>
      </c>
      <c r="B5" s="186"/>
      <c r="C5" s="186" t="s">
        <v>41</v>
      </c>
      <c r="D5" s="187">
        <v>2022</v>
      </c>
      <c r="E5" s="187">
        <v>2021</v>
      </c>
      <c r="F5" s="187">
        <v>2020</v>
      </c>
      <c r="G5" s="187">
        <v>2019</v>
      </c>
    </row>
    <row r="6" spans="1:7">
      <c r="A6" s="289" t="s">
        <v>42</v>
      </c>
      <c r="B6" s="189"/>
      <c r="C6" s="188" t="s">
        <v>43</v>
      </c>
      <c r="D6" s="190">
        <v>14.67</v>
      </c>
      <c r="E6" s="190">
        <v>14.2</v>
      </c>
      <c r="F6" s="191">
        <v>10.92</v>
      </c>
      <c r="G6" s="191">
        <v>7.25</v>
      </c>
    </row>
    <row r="7" spans="1:7">
      <c r="A7" s="289" t="s">
        <v>44</v>
      </c>
      <c r="B7" s="189"/>
      <c r="C7" s="188" t="s">
        <v>43</v>
      </c>
      <c r="D7" s="190">
        <v>4.89</v>
      </c>
      <c r="E7" s="191">
        <v>3.35</v>
      </c>
      <c r="F7" s="191">
        <v>0.96</v>
      </c>
      <c r="G7" s="149">
        <v>0.95</v>
      </c>
    </row>
    <row r="8" spans="1:7">
      <c r="A8" s="289" t="s">
        <v>45</v>
      </c>
      <c r="B8" s="189"/>
      <c r="C8" s="188" t="s">
        <v>46</v>
      </c>
      <c r="D8" s="149">
        <v>12.75</v>
      </c>
      <c r="E8" s="149">
        <v>7.76</v>
      </c>
      <c r="F8" s="149">
        <v>3.33</v>
      </c>
      <c r="G8" s="149">
        <v>5.25</v>
      </c>
    </row>
    <row r="9" ht="14.25" spans="1:7">
      <c r="A9" s="290" t="s">
        <v>47</v>
      </c>
      <c r="B9" s="193"/>
      <c r="C9" s="192" t="s">
        <v>48</v>
      </c>
      <c r="D9" s="194">
        <v>1.21</v>
      </c>
      <c r="E9" s="194">
        <v>1.15</v>
      </c>
      <c r="F9" s="194">
        <v>0.41</v>
      </c>
      <c r="G9" s="194">
        <v>1.34</v>
      </c>
    </row>
    <row r="10" ht="21" spans="1:7">
      <c r="A10" s="195"/>
      <c r="B10" s="195"/>
      <c r="C10" s="195"/>
      <c r="D10" s="195"/>
      <c r="E10" s="182"/>
      <c r="F10" s="182"/>
      <c r="G10" s="182"/>
    </row>
    <row r="11" ht="15" spans="1:7">
      <c r="A11" s="196" t="s">
        <v>49</v>
      </c>
      <c r="B11" s="197"/>
      <c r="C11" s="197"/>
      <c r="D11" s="197"/>
      <c r="E11" s="197"/>
      <c r="F11" s="197"/>
      <c r="G11" s="197"/>
    </row>
    <row r="12" ht="14.25" spans="1:7">
      <c r="A12" s="186" t="s">
        <v>40</v>
      </c>
      <c r="B12" s="186"/>
      <c r="C12" s="186" t="s">
        <v>41</v>
      </c>
      <c r="D12" s="187">
        <v>2022</v>
      </c>
      <c r="E12" s="187">
        <v>2021</v>
      </c>
      <c r="F12" s="187">
        <v>2020</v>
      </c>
      <c r="G12" s="187">
        <v>2019</v>
      </c>
    </row>
    <row r="13" ht="15.75" spans="1:7">
      <c r="A13" s="198" t="s">
        <v>50</v>
      </c>
      <c r="B13" s="198"/>
      <c r="C13" s="188" t="s">
        <v>51</v>
      </c>
      <c r="D13" s="199">
        <v>7.78</v>
      </c>
      <c r="E13" s="199">
        <v>7.26</v>
      </c>
      <c r="F13" s="199">
        <v>6.11</v>
      </c>
      <c r="G13" s="199">
        <v>5.35</v>
      </c>
    </row>
    <row r="14" s="179" customFormat="1" ht="15.75" spans="1:9">
      <c r="A14" s="198" t="s">
        <v>52</v>
      </c>
      <c r="B14" s="198"/>
      <c r="C14" s="188" t="s">
        <v>53</v>
      </c>
      <c r="D14" s="199">
        <v>1.55</v>
      </c>
      <c r="E14" s="199">
        <v>1.79</v>
      </c>
      <c r="F14" s="199">
        <v>1.85</v>
      </c>
      <c r="G14" s="199" t="s">
        <v>54</v>
      </c>
      <c r="H14" s="182"/>
      <c r="I14" s="182"/>
    </row>
    <row r="15" ht="15.75" spans="1:7">
      <c r="A15" s="289" t="s">
        <v>55</v>
      </c>
      <c r="B15" s="189"/>
      <c r="C15" s="188" t="s">
        <v>51</v>
      </c>
      <c r="D15" s="191">
        <v>3.12</v>
      </c>
      <c r="E15" s="191">
        <v>2.79</v>
      </c>
      <c r="F15" s="191">
        <v>2.54</v>
      </c>
      <c r="G15" s="191">
        <v>2.02</v>
      </c>
    </row>
    <row r="16" ht="15.75" spans="1:7">
      <c r="A16" s="289" t="s">
        <v>56</v>
      </c>
      <c r="B16" s="189"/>
      <c r="C16" s="188" t="s">
        <v>51</v>
      </c>
      <c r="D16" s="191">
        <v>4.66</v>
      </c>
      <c r="E16" s="191">
        <v>4.47</v>
      </c>
      <c r="F16" s="191">
        <v>3.57</v>
      </c>
      <c r="G16" s="191">
        <v>3.33</v>
      </c>
    </row>
    <row r="17" s="179" customFormat="1" spans="1:9">
      <c r="A17" s="198" t="s">
        <v>57</v>
      </c>
      <c r="B17" s="198"/>
      <c r="C17" s="188" t="s">
        <v>43</v>
      </c>
      <c r="D17" s="199">
        <v>5.93</v>
      </c>
      <c r="E17" s="199" t="s">
        <v>54</v>
      </c>
      <c r="F17" s="199" t="s">
        <v>54</v>
      </c>
      <c r="G17" s="199" t="s">
        <v>54</v>
      </c>
      <c r="H17" s="182"/>
      <c r="I17" s="182"/>
    </row>
    <row r="18" spans="1:7">
      <c r="A18" s="200" t="s">
        <v>58</v>
      </c>
      <c r="B18" s="200"/>
      <c r="C18" s="200"/>
      <c r="D18" s="200"/>
      <c r="E18" s="200"/>
      <c r="F18" s="200"/>
      <c r="G18" s="200"/>
    </row>
    <row r="19" spans="1:7">
      <c r="A19" s="200" t="s">
        <v>59</v>
      </c>
      <c r="B19" s="200"/>
      <c r="C19" s="200"/>
      <c r="D19" s="200"/>
      <c r="E19" s="200"/>
      <c r="F19" s="200"/>
      <c r="G19" s="200"/>
    </row>
    <row r="20" customHeight="1" spans="1:7">
      <c r="A20" s="200" t="s">
        <v>60</v>
      </c>
      <c r="B20" s="200"/>
      <c r="C20" s="200"/>
      <c r="D20" s="200"/>
      <c r="E20" s="200"/>
      <c r="F20" s="200"/>
      <c r="G20" s="200"/>
    </row>
    <row r="21" customHeight="1" spans="1:7">
      <c r="A21" s="200" t="s">
        <v>61</v>
      </c>
      <c r="B21" s="200"/>
      <c r="C21" s="200"/>
      <c r="D21" s="200"/>
      <c r="E21" s="200"/>
      <c r="F21" s="200"/>
      <c r="G21" s="200"/>
    </row>
    <row r="22" spans="1:7">
      <c r="A22" s="200" t="s">
        <v>62</v>
      </c>
      <c r="B22" s="200"/>
      <c r="C22" s="200"/>
      <c r="D22" s="200"/>
      <c r="E22" s="200"/>
      <c r="F22" s="200"/>
      <c r="G22" s="200"/>
    </row>
    <row r="23" ht="15" spans="1:7">
      <c r="A23" s="197" t="s">
        <v>63</v>
      </c>
      <c r="B23" s="197"/>
      <c r="C23" s="197"/>
      <c r="D23" s="197"/>
      <c r="E23" s="197"/>
      <c r="F23" s="197"/>
      <c r="G23" s="197"/>
    </row>
    <row r="24" ht="14.25" spans="1:8">
      <c r="A24" s="186" t="s">
        <v>40</v>
      </c>
      <c r="B24" s="186"/>
      <c r="C24" s="186" t="s">
        <v>41</v>
      </c>
      <c r="D24" s="201">
        <v>2022</v>
      </c>
      <c r="E24" s="201">
        <v>2021</v>
      </c>
      <c r="F24" s="201">
        <v>2020</v>
      </c>
      <c r="G24" s="201">
        <v>2019</v>
      </c>
      <c r="H24" s="202"/>
    </row>
    <row r="25" spans="1:8">
      <c r="A25" s="203" t="s">
        <v>64</v>
      </c>
      <c r="B25" s="203" t="s">
        <v>65</v>
      </c>
      <c r="C25" s="188" t="s">
        <v>66</v>
      </c>
      <c r="D25" s="204">
        <v>592</v>
      </c>
      <c r="E25" s="204">
        <v>1481</v>
      </c>
      <c r="F25" s="204">
        <v>1833</v>
      </c>
      <c r="G25" s="204">
        <v>3929</v>
      </c>
      <c r="H25" s="202"/>
    </row>
    <row r="26" spans="1:8">
      <c r="A26" s="203"/>
      <c r="B26" s="203" t="s">
        <v>67</v>
      </c>
      <c r="C26" s="188" t="s">
        <v>66</v>
      </c>
      <c r="D26" s="204">
        <v>392930</v>
      </c>
      <c r="E26" s="204">
        <v>345894</v>
      </c>
      <c r="F26" s="204">
        <v>256856</v>
      </c>
      <c r="G26" s="204">
        <v>202336</v>
      </c>
      <c r="H26" s="202"/>
    </row>
    <row r="27" spans="1:8">
      <c r="A27" s="203"/>
      <c r="B27" s="203" t="s">
        <v>68</v>
      </c>
      <c r="C27" s="188" t="s">
        <v>66</v>
      </c>
      <c r="D27" s="204">
        <v>1061</v>
      </c>
      <c r="E27" s="204">
        <v>1502</v>
      </c>
      <c r="F27" s="204">
        <v>1457</v>
      </c>
      <c r="G27" s="204">
        <v>1162</v>
      </c>
      <c r="H27" s="202"/>
    </row>
    <row r="28" spans="1:8">
      <c r="A28" s="203"/>
      <c r="B28" s="203" t="s">
        <v>69</v>
      </c>
      <c r="C28" s="188" t="s">
        <v>66</v>
      </c>
      <c r="D28" s="204">
        <v>560249</v>
      </c>
      <c r="E28" s="204">
        <v>636682</v>
      </c>
      <c r="F28" s="204">
        <v>859536</v>
      </c>
      <c r="G28" s="204">
        <v>610665</v>
      </c>
      <c r="H28" s="202"/>
    </row>
    <row r="29" spans="1:8">
      <c r="A29" s="203"/>
      <c r="B29" s="203" t="s">
        <v>70</v>
      </c>
      <c r="C29" s="188" t="s">
        <v>71</v>
      </c>
      <c r="D29" s="204">
        <v>1.785</v>
      </c>
      <c r="E29" s="204">
        <v>2.25</v>
      </c>
      <c r="F29" s="204">
        <v>1.41</v>
      </c>
      <c r="G29" s="204">
        <v>3.59</v>
      </c>
      <c r="H29" s="202"/>
    </row>
    <row r="30" spans="1:8">
      <c r="A30" s="203"/>
      <c r="B30" s="203" t="s">
        <v>72</v>
      </c>
      <c r="C30" s="188" t="s">
        <v>73</v>
      </c>
      <c r="D30" s="204">
        <v>57.16</v>
      </c>
      <c r="E30" s="204">
        <v>230.61</v>
      </c>
      <c r="F30" s="204">
        <v>425.46</v>
      </c>
      <c r="G30" s="204">
        <v>520.57</v>
      </c>
      <c r="H30" s="202"/>
    </row>
    <row r="31" spans="1:8">
      <c r="A31" s="203" t="s">
        <v>74</v>
      </c>
      <c r="B31" s="203" t="s">
        <v>75</v>
      </c>
      <c r="C31" s="188" t="s">
        <v>76</v>
      </c>
      <c r="D31" s="204">
        <f>8081.62+45.06</f>
        <v>8126.68</v>
      </c>
      <c r="E31" s="204">
        <f>SUM(E32:E34)</f>
        <v>6681.2</v>
      </c>
      <c r="F31" s="204">
        <f>SUM(F32:F34)</f>
        <v>5335</v>
      </c>
      <c r="G31" s="204">
        <f>SUM(G32:G34)</f>
        <v>4893</v>
      </c>
      <c r="H31" s="202"/>
    </row>
    <row r="32" spans="1:8">
      <c r="A32" s="203"/>
      <c r="B32" s="291" t="s">
        <v>77</v>
      </c>
      <c r="C32" s="205" t="s">
        <v>76</v>
      </c>
      <c r="D32" s="204">
        <f>D31-D33-D34-D35</f>
        <v>5485.39</v>
      </c>
      <c r="E32" s="204">
        <v>6331</v>
      </c>
      <c r="F32" s="204">
        <v>5011</v>
      </c>
      <c r="G32" s="204">
        <v>4687</v>
      </c>
      <c r="H32" s="202"/>
    </row>
    <row r="33" spans="1:8">
      <c r="A33" s="203"/>
      <c r="B33" s="291" t="s">
        <v>78</v>
      </c>
      <c r="C33" s="205" t="s">
        <v>76</v>
      </c>
      <c r="D33" s="204">
        <v>2544.47</v>
      </c>
      <c r="E33" s="204">
        <v>347</v>
      </c>
      <c r="F33" s="204">
        <v>324</v>
      </c>
      <c r="G33" s="204">
        <v>206</v>
      </c>
      <c r="H33" s="202"/>
    </row>
    <row r="34" spans="1:8">
      <c r="A34" s="203"/>
      <c r="B34" s="291" t="s">
        <v>79</v>
      </c>
      <c r="C34" s="205" t="s">
        <v>76</v>
      </c>
      <c r="D34" s="204">
        <v>43.4</v>
      </c>
      <c r="E34" s="204">
        <v>3.2</v>
      </c>
      <c r="F34" s="204" t="s">
        <v>54</v>
      </c>
      <c r="G34" s="204" t="s">
        <v>54</v>
      </c>
      <c r="H34" s="202"/>
    </row>
    <row r="35" ht="15.95" customHeight="1" spans="1:8">
      <c r="A35" s="203"/>
      <c r="B35" s="291" t="s">
        <v>80</v>
      </c>
      <c r="C35" s="205" t="s">
        <v>76</v>
      </c>
      <c r="D35" s="204">
        <v>53.42</v>
      </c>
      <c r="E35" s="99" t="s">
        <v>54</v>
      </c>
      <c r="F35" s="99" t="s">
        <v>54</v>
      </c>
      <c r="G35" s="99" t="s">
        <v>54</v>
      </c>
      <c r="H35" s="202"/>
    </row>
    <row r="36" spans="1:8">
      <c r="A36" s="203"/>
      <c r="B36" s="203" t="s">
        <v>81</v>
      </c>
      <c r="C36" s="188" t="s">
        <v>73</v>
      </c>
      <c r="D36" s="204">
        <v>-935.7</v>
      </c>
      <c r="E36" s="204">
        <v>-802.56</v>
      </c>
      <c r="F36" s="204">
        <v>-783.41</v>
      </c>
      <c r="G36" s="204">
        <v>-907.62</v>
      </c>
      <c r="H36" s="202"/>
    </row>
    <row r="37" ht="14.25" customHeight="1" spans="1:8">
      <c r="A37" s="206" t="s">
        <v>82</v>
      </c>
      <c r="B37" s="206"/>
      <c r="C37" s="206"/>
      <c r="D37" s="207"/>
      <c r="E37" s="207"/>
      <c r="F37" s="207"/>
      <c r="G37" s="207"/>
      <c r="H37" s="202"/>
    </row>
    <row r="38" ht="14.25" customHeight="1" spans="1:8">
      <c r="A38" s="208" t="s">
        <v>83</v>
      </c>
      <c r="B38" s="208"/>
      <c r="C38" s="205" t="s">
        <v>76</v>
      </c>
      <c r="D38" s="209">
        <f>D39+D46</f>
        <v>16294.54</v>
      </c>
      <c r="E38" s="209">
        <v>15236.89</v>
      </c>
      <c r="F38" s="209">
        <v>14271.21</v>
      </c>
      <c r="G38" s="209">
        <v>11377.08</v>
      </c>
      <c r="H38" s="202"/>
    </row>
    <row r="39" ht="14.25" customHeight="1" spans="1:8">
      <c r="A39" s="208" t="s">
        <v>64</v>
      </c>
      <c r="B39" s="208"/>
      <c r="C39" s="205" t="s">
        <v>76</v>
      </c>
      <c r="D39" s="209">
        <v>8419.35</v>
      </c>
      <c r="E39" s="209">
        <v>8777.92</v>
      </c>
      <c r="F39" s="209">
        <v>9153.24</v>
      </c>
      <c r="G39" s="209">
        <v>6735.34</v>
      </c>
      <c r="H39" s="202"/>
    </row>
    <row r="40" ht="14.25" customHeight="1" spans="1:8">
      <c r="A40" s="203" t="s">
        <v>84</v>
      </c>
      <c r="B40" s="203"/>
      <c r="C40" s="205" t="s">
        <v>76</v>
      </c>
      <c r="D40" s="204">
        <v>7.08654494711147</v>
      </c>
      <c r="E40" s="204">
        <v>18.41</v>
      </c>
      <c r="F40" s="204">
        <v>22.79</v>
      </c>
      <c r="G40" s="204">
        <v>48.84</v>
      </c>
      <c r="H40" s="202"/>
    </row>
    <row r="41" ht="14.25" customHeight="1" spans="1:8">
      <c r="A41" s="203" t="s">
        <v>85</v>
      </c>
      <c r="B41" s="203"/>
      <c r="C41" s="205" t="s">
        <v>76</v>
      </c>
      <c r="D41" s="204">
        <v>4654.41143415277</v>
      </c>
      <c r="E41" s="204">
        <v>4163.55</v>
      </c>
      <c r="F41" s="204">
        <v>3091.8</v>
      </c>
      <c r="G41" s="204">
        <v>2440.22</v>
      </c>
      <c r="H41" s="202"/>
    </row>
    <row r="42" ht="14.25" customHeight="1" spans="1:8">
      <c r="A42" s="203" t="s">
        <v>86</v>
      </c>
      <c r="B42" s="203"/>
      <c r="C42" s="205" t="s">
        <v>76</v>
      </c>
      <c r="D42" s="204">
        <v>12.7058130228088</v>
      </c>
      <c r="E42" s="204">
        <v>18.7</v>
      </c>
      <c r="F42" s="204">
        <v>18.14</v>
      </c>
      <c r="G42" s="204">
        <v>14.46</v>
      </c>
      <c r="H42" s="202"/>
    </row>
    <row r="43" ht="14.25" customHeight="1" spans="1:8">
      <c r="A43" s="203" t="s">
        <v>87</v>
      </c>
      <c r="B43" s="203"/>
      <c r="C43" s="205" t="s">
        <v>76</v>
      </c>
      <c r="D43" s="204">
        <v>3545.4622167961</v>
      </c>
      <c r="E43" s="204">
        <v>4265.43</v>
      </c>
      <c r="F43" s="204">
        <v>5744.37</v>
      </c>
      <c r="G43" s="204">
        <v>4042.94</v>
      </c>
      <c r="H43" s="202"/>
    </row>
    <row r="44" ht="14.25" customHeight="1" spans="1:8">
      <c r="A44" s="203" t="s">
        <v>88</v>
      </c>
      <c r="B44" s="203"/>
      <c r="C44" s="205" t="s">
        <v>76</v>
      </c>
      <c r="D44" s="204">
        <v>183.81</v>
      </c>
      <c r="E44" s="204">
        <v>247.77</v>
      </c>
      <c r="F44" s="204">
        <v>157.95</v>
      </c>
      <c r="G44" s="204">
        <v>44.27</v>
      </c>
      <c r="H44" s="202"/>
    </row>
    <row r="45" ht="14.25" customHeight="1" spans="1:8">
      <c r="A45" s="203" t="s">
        <v>89</v>
      </c>
      <c r="B45" s="203"/>
      <c r="C45" s="205" t="s">
        <v>76</v>
      </c>
      <c r="D45" s="204">
        <f>D40/D52*D57</f>
        <v>15.8816118321763</v>
      </c>
      <c r="E45" s="204">
        <v>64.06</v>
      </c>
      <c r="F45" s="204">
        <v>118.19</v>
      </c>
      <c r="G45" s="204">
        <v>144.61</v>
      </c>
      <c r="H45" s="202"/>
    </row>
    <row r="46" ht="14.25" customHeight="1" spans="1:8">
      <c r="A46" s="208" t="s">
        <v>74</v>
      </c>
      <c r="B46" s="208"/>
      <c r="C46" s="205" t="s">
        <v>76</v>
      </c>
      <c r="D46" s="209">
        <f>D47+D48</f>
        <v>7875.19</v>
      </c>
      <c r="E46" s="209">
        <f>SUM(E47:E48)</f>
        <v>6458.25</v>
      </c>
      <c r="F46" s="209">
        <f>SUM(F47:F48)</f>
        <v>5117.37</v>
      </c>
      <c r="G46" s="209">
        <v>4435.47</v>
      </c>
      <c r="H46" s="202"/>
    </row>
    <row r="47" ht="14.25" customHeight="1" spans="1:8">
      <c r="A47" s="203" t="s">
        <v>90</v>
      </c>
      <c r="B47" s="203"/>
      <c r="C47" s="205" t="s">
        <v>76</v>
      </c>
      <c r="D47" s="204">
        <f>8081.62+45.06</f>
        <v>8126.68</v>
      </c>
      <c r="E47" s="204">
        <v>6681.2</v>
      </c>
      <c r="F47" s="204">
        <v>5335</v>
      </c>
      <c r="G47" s="204">
        <v>4893</v>
      </c>
      <c r="H47" s="202"/>
    </row>
    <row r="48" ht="14.25" customHeight="1" spans="1:8">
      <c r="A48" s="203" t="s">
        <v>91</v>
      </c>
      <c r="B48" s="203"/>
      <c r="C48" s="205" t="s">
        <v>76</v>
      </c>
      <c r="D48" s="204">
        <v>-251.49</v>
      </c>
      <c r="E48" s="204">
        <v>-222.95</v>
      </c>
      <c r="F48" s="204">
        <v>-217.63</v>
      </c>
      <c r="G48" s="204">
        <v>-252.14</v>
      </c>
      <c r="H48" s="202"/>
    </row>
    <row r="49" ht="14.25" customHeight="1" spans="1:8">
      <c r="A49" s="206" t="s">
        <v>92</v>
      </c>
      <c r="B49" s="206"/>
      <c r="C49" s="206"/>
      <c r="D49" s="206"/>
      <c r="E49" s="206"/>
      <c r="F49" s="206"/>
      <c r="G49" s="206"/>
      <c r="H49" s="202"/>
    </row>
    <row r="50" ht="14.25" customHeight="1" spans="1:8">
      <c r="A50" s="208" t="s">
        <v>83</v>
      </c>
      <c r="B50" s="208"/>
      <c r="C50" s="205" t="s">
        <v>73</v>
      </c>
      <c r="D50" s="209">
        <v>58655.64</v>
      </c>
      <c r="E50" s="209">
        <v>54848.4</v>
      </c>
      <c r="F50" s="209">
        <v>51372.24</v>
      </c>
      <c r="G50" s="209">
        <v>40954.2</v>
      </c>
      <c r="H50" s="202"/>
    </row>
    <row r="51" ht="14.25" customHeight="1" spans="1:8">
      <c r="A51" s="208" t="s">
        <v>64</v>
      </c>
      <c r="B51" s="208"/>
      <c r="C51" s="205" t="s">
        <v>73</v>
      </c>
      <c r="D51" s="209">
        <v>30307.23</v>
      </c>
      <c r="E51" s="209">
        <v>31598</v>
      </c>
      <c r="F51" s="209">
        <v>32949.02</v>
      </c>
      <c r="G51" s="209">
        <v>24245.3</v>
      </c>
      <c r="H51" s="202"/>
    </row>
    <row r="52" ht="14.25" customHeight="1" spans="1:8">
      <c r="A52" s="203" t="s">
        <v>84</v>
      </c>
      <c r="B52" s="203"/>
      <c r="C52" s="205" t="s">
        <v>73</v>
      </c>
      <c r="D52" s="204">
        <f t="shared" ref="D51:D60" si="0">E52/E40*D40</f>
        <v>25.5054029438135</v>
      </c>
      <c r="E52" s="204">
        <v>66.26</v>
      </c>
      <c r="F52" s="204">
        <v>82.03</v>
      </c>
      <c r="G52" s="204">
        <v>175.83</v>
      </c>
      <c r="H52" s="202"/>
    </row>
    <row r="53" ht="14.25" customHeight="1" spans="1:8">
      <c r="A53" s="203" t="s">
        <v>85</v>
      </c>
      <c r="B53" s="203"/>
      <c r="C53" s="205" t="s">
        <v>73</v>
      </c>
      <c r="D53" s="204">
        <f t="shared" si="0"/>
        <v>16754.5396890344</v>
      </c>
      <c r="E53" s="204">
        <v>14987.58</v>
      </c>
      <c r="F53" s="204">
        <v>11129.59</v>
      </c>
      <c r="G53" s="204">
        <v>8784.08</v>
      </c>
      <c r="H53" s="202"/>
    </row>
    <row r="54" ht="14.25" customHeight="1" spans="1:8">
      <c r="A54" s="203" t="s">
        <v>86</v>
      </c>
      <c r="B54" s="203"/>
      <c r="C54" s="205" t="s">
        <v>73</v>
      </c>
      <c r="D54" s="204">
        <f t="shared" si="0"/>
        <v>45.7341323296931</v>
      </c>
      <c r="E54" s="204">
        <v>67.31</v>
      </c>
      <c r="F54" s="204">
        <v>65.28</v>
      </c>
      <c r="G54" s="204">
        <v>52.05</v>
      </c>
      <c r="H54" s="202"/>
    </row>
    <row r="55" ht="14.25" customHeight="1" spans="1:8">
      <c r="A55" s="203" t="s">
        <v>87</v>
      </c>
      <c r="B55" s="203"/>
      <c r="C55" s="205" t="s">
        <v>73</v>
      </c>
      <c r="D55" s="204">
        <f t="shared" si="0"/>
        <v>12762.6598804437</v>
      </c>
      <c r="E55" s="204">
        <v>15354.34</v>
      </c>
      <c r="F55" s="204">
        <v>20678.08</v>
      </c>
      <c r="G55" s="204">
        <v>14553.42</v>
      </c>
      <c r="H55" s="202"/>
    </row>
    <row r="56" ht="14.25" customHeight="1" spans="1:8">
      <c r="A56" s="203" t="s">
        <v>88</v>
      </c>
      <c r="B56" s="203"/>
      <c r="C56" s="205" t="s">
        <v>73</v>
      </c>
      <c r="D56" s="204">
        <v>664.99</v>
      </c>
      <c r="E56" s="204">
        <v>891.91</v>
      </c>
      <c r="F56" s="204">
        <v>568.57</v>
      </c>
      <c r="G56" s="204">
        <v>159.36</v>
      </c>
      <c r="H56" s="202"/>
    </row>
    <row r="57" ht="14.25" customHeight="1" spans="1:8">
      <c r="A57" s="203" t="s">
        <v>89</v>
      </c>
      <c r="B57" s="203"/>
      <c r="C57" s="205" t="s">
        <v>73</v>
      </c>
      <c r="D57" s="204">
        <v>57.16</v>
      </c>
      <c r="E57" s="204">
        <v>230.61</v>
      </c>
      <c r="F57" s="204">
        <v>425.46</v>
      </c>
      <c r="G57" s="204">
        <v>520.57</v>
      </c>
      <c r="H57" s="202"/>
    </row>
    <row r="58" ht="14.25" customHeight="1" spans="1:8">
      <c r="A58" s="208" t="s">
        <v>74</v>
      </c>
      <c r="B58" s="208"/>
      <c r="C58" s="205" t="s">
        <v>73</v>
      </c>
      <c r="D58" s="209">
        <f t="shared" si="0"/>
        <v>28348.4077916163</v>
      </c>
      <c r="E58" s="209">
        <f>E46*3.59971096463911</f>
        <v>23247.8333373805</v>
      </c>
      <c r="F58" s="209">
        <f>F46*3.59971096463911</f>
        <v>18421.0528991152</v>
      </c>
      <c r="G58" s="209">
        <f>G46*3.59971096463911</f>
        <v>15966.4099923278</v>
      </c>
      <c r="H58" s="202"/>
    </row>
    <row r="59" ht="14.25" customHeight="1" spans="1:8">
      <c r="A59" s="203" t="s">
        <v>90</v>
      </c>
      <c r="B59" s="203"/>
      <c r="C59" s="205" t="s">
        <v>73</v>
      </c>
      <c r="D59" s="204">
        <f t="shared" si="0"/>
        <v>29253.6991021134</v>
      </c>
      <c r="E59" s="204">
        <f>E47*3.59971096463911</f>
        <v>24050.3888969468</v>
      </c>
      <c r="F59" s="204">
        <f>F47*3.59971096463911</f>
        <v>19204.4579963497</v>
      </c>
      <c r="G59" s="204">
        <f>G47*3.59971096463911</f>
        <v>17613.3857499792</v>
      </c>
      <c r="H59" s="202"/>
    </row>
    <row r="60" ht="14.25" customHeight="1" spans="1:8">
      <c r="A60" s="203" t="s">
        <v>91</v>
      </c>
      <c r="B60" s="203"/>
      <c r="C60" s="205" t="s">
        <v>73</v>
      </c>
      <c r="D60" s="204">
        <v>-935.7</v>
      </c>
      <c r="E60" s="204">
        <f>E48*3.59971096463911</f>
        <v>-802.55555956629</v>
      </c>
      <c r="F60" s="204">
        <v>-783.41</v>
      </c>
      <c r="G60" s="204">
        <v>-907.62</v>
      </c>
      <c r="H60" s="202"/>
    </row>
    <row r="61" ht="14.25" spans="1:7">
      <c r="A61" s="206" t="s">
        <v>93</v>
      </c>
      <c r="B61" s="206"/>
      <c r="C61" s="206"/>
      <c r="D61" s="206"/>
      <c r="E61" s="206"/>
      <c r="F61" s="206"/>
      <c r="G61" s="206"/>
    </row>
    <row r="62" ht="14.45" customHeight="1" spans="1:7">
      <c r="A62" s="210" t="s">
        <v>94</v>
      </c>
      <c r="B62" s="210"/>
      <c r="C62" s="198" t="s">
        <v>95</v>
      </c>
      <c r="D62" s="211">
        <v>3.24809027221511</v>
      </c>
      <c r="E62" s="211">
        <v>3.75119172714811</v>
      </c>
      <c r="F62" s="211">
        <v>4.31543381323131</v>
      </c>
      <c r="G62" s="211" t="s">
        <v>54</v>
      </c>
    </row>
    <row r="63" ht="14.45" customHeight="1" spans="1:7">
      <c r="A63" s="212"/>
      <c r="B63" s="212"/>
      <c r="C63" s="198" t="s">
        <v>96</v>
      </c>
      <c r="D63" s="213">
        <v>11.692190971581</v>
      </c>
      <c r="E63" s="213">
        <v>13.5032059906786</v>
      </c>
      <c r="F63" s="213">
        <v>15.5343171011732</v>
      </c>
      <c r="G63" s="214" t="s">
        <v>54</v>
      </c>
    </row>
    <row r="64" ht="14.45" customHeight="1" spans="1:7">
      <c r="A64" s="203" t="s">
        <v>97</v>
      </c>
      <c r="B64" s="203"/>
      <c r="C64" s="205" t="s">
        <v>98</v>
      </c>
      <c r="D64" s="204">
        <f>D39/D38*100</f>
        <v>51.669761772962</v>
      </c>
      <c r="E64" s="204">
        <f>E39/E38*100</f>
        <v>57.6096565637738</v>
      </c>
      <c r="F64" s="204">
        <f>F39/F38*100</f>
        <v>64.1377991074338</v>
      </c>
      <c r="G64" s="204">
        <f>G39/G38*100</f>
        <v>59.2009549023124</v>
      </c>
    </row>
    <row r="65" ht="15" customHeight="1" spans="1:7">
      <c r="A65" s="203" t="s">
        <v>99</v>
      </c>
      <c r="B65" s="203"/>
      <c r="C65" s="205" t="s">
        <v>98</v>
      </c>
      <c r="D65" s="204">
        <f>D46/D38*100</f>
        <v>48.330238227038</v>
      </c>
      <c r="E65" s="204">
        <f>E46/E38*100</f>
        <v>42.3856180624786</v>
      </c>
      <c r="F65" s="204">
        <f>F46/F38*100</f>
        <v>35.8579966239723</v>
      </c>
      <c r="G65" s="204">
        <f>G46/G38*100</f>
        <v>38.986013986014</v>
      </c>
    </row>
    <row r="66" spans="1:7">
      <c r="A66" s="215" t="s">
        <v>100</v>
      </c>
      <c r="B66" s="215"/>
      <c r="C66" s="205" t="s">
        <v>98</v>
      </c>
      <c r="D66" s="204">
        <f>(2641.29)/D38*100</f>
        <v>16.2096628686664</v>
      </c>
      <c r="E66" s="216" t="s">
        <v>54</v>
      </c>
      <c r="F66" s="216" t="s">
        <v>54</v>
      </c>
      <c r="G66" s="216" t="s">
        <v>54</v>
      </c>
    </row>
    <row r="67" ht="14.25" customHeight="1" spans="1:7">
      <c r="A67" s="217" t="s">
        <v>101</v>
      </c>
      <c r="B67" s="206"/>
      <c r="C67" s="206"/>
      <c r="D67" s="206"/>
      <c r="E67" s="206"/>
      <c r="F67" s="206"/>
      <c r="G67" s="206"/>
    </row>
    <row r="68" ht="14.45" customHeight="1" spans="1:7">
      <c r="A68" s="203" t="s">
        <v>102</v>
      </c>
      <c r="B68" s="203"/>
      <c r="C68" s="188" t="s">
        <v>103</v>
      </c>
      <c r="D68" s="204">
        <v>167.48</v>
      </c>
      <c r="E68" s="204">
        <v>117</v>
      </c>
      <c r="F68" s="99" t="s">
        <v>54</v>
      </c>
      <c r="G68" s="99" t="s">
        <v>54</v>
      </c>
    </row>
    <row r="69" ht="14.45" customHeight="1" spans="1:7">
      <c r="A69" s="203" t="s">
        <v>104</v>
      </c>
      <c r="B69" s="203"/>
      <c r="C69" s="205" t="s">
        <v>76</v>
      </c>
      <c r="D69" s="204">
        <f>SUM(D70:D72)</f>
        <v>257.46</v>
      </c>
      <c r="E69" s="204">
        <v>113.26</v>
      </c>
      <c r="F69" s="99" t="s">
        <v>54</v>
      </c>
      <c r="G69" s="99" t="s">
        <v>54</v>
      </c>
    </row>
    <row r="70" ht="14.45" customHeight="1" spans="1:7">
      <c r="A70" s="291" t="s">
        <v>105</v>
      </c>
      <c r="B70" s="203"/>
      <c r="C70" s="205" t="s">
        <v>76</v>
      </c>
      <c r="D70" s="204">
        <v>201.43</v>
      </c>
      <c r="E70" s="218">
        <v>107.1</v>
      </c>
      <c r="F70" s="99" t="s">
        <v>54</v>
      </c>
      <c r="G70" s="99" t="s">
        <v>54</v>
      </c>
    </row>
    <row r="71" ht="14.45" customHeight="1" spans="1:7">
      <c r="A71" s="291" t="s">
        <v>79</v>
      </c>
      <c r="B71" s="203"/>
      <c r="C71" s="205" t="s">
        <v>76</v>
      </c>
      <c r="D71" s="204">
        <v>31.49</v>
      </c>
      <c r="E71" s="167">
        <v>6.16</v>
      </c>
      <c r="F71" s="99" t="s">
        <v>54</v>
      </c>
      <c r="G71" s="99" t="s">
        <v>54</v>
      </c>
    </row>
    <row r="72" ht="14.25" customHeight="1" spans="1:7">
      <c r="A72" s="291" t="s">
        <v>106</v>
      </c>
      <c r="B72" s="203"/>
      <c r="C72" s="205" t="s">
        <v>76</v>
      </c>
      <c r="D72" s="204">
        <v>24.54</v>
      </c>
      <c r="E72" s="99" t="s">
        <v>54</v>
      </c>
      <c r="F72" s="99" t="s">
        <v>54</v>
      </c>
      <c r="G72" s="99" t="s">
        <v>54</v>
      </c>
    </row>
    <row r="73" ht="14.25" customHeight="1" spans="1:7">
      <c r="A73" s="219" t="s">
        <v>58</v>
      </c>
      <c r="B73" s="219"/>
      <c r="C73" s="219"/>
      <c r="D73" s="219"/>
      <c r="E73" s="220"/>
      <c r="F73" s="220"/>
      <c r="G73" s="220"/>
    </row>
    <row r="74" ht="12.95" customHeight="1" spans="1:7">
      <c r="A74" s="221" t="s">
        <v>107</v>
      </c>
      <c r="B74" s="221"/>
      <c r="C74" s="221"/>
      <c r="D74" s="221"/>
      <c r="E74" s="221"/>
      <c r="F74" s="221"/>
      <c r="G74" s="221"/>
    </row>
    <row r="75" ht="24" customHeight="1" spans="1:7">
      <c r="A75" s="221" t="s">
        <v>108</v>
      </c>
      <c r="B75" s="221"/>
      <c r="C75" s="221"/>
      <c r="D75" s="221"/>
      <c r="E75" s="221"/>
      <c r="F75" s="221"/>
      <c r="G75" s="221"/>
    </row>
    <row r="76" spans="1:7">
      <c r="A76" s="221" t="s">
        <v>109</v>
      </c>
      <c r="B76" s="221"/>
      <c r="C76" s="221"/>
      <c r="D76" s="221"/>
      <c r="E76" s="221"/>
      <c r="F76" s="221"/>
      <c r="G76" s="221"/>
    </row>
    <row r="77" spans="1:1">
      <c r="A77" s="222"/>
    </row>
    <row r="78" ht="15" spans="1:7">
      <c r="A78" s="196" t="s">
        <v>110</v>
      </c>
      <c r="B78" s="197"/>
      <c r="C78" s="197"/>
      <c r="D78" s="197"/>
      <c r="E78" s="197"/>
      <c r="F78" s="197"/>
      <c r="G78" s="197"/>
    </row>
    <row r="79" ht="14.25" spans="1:7">
      <c r="A79" s="186" t="s">
        <v>111</v>
      </c>
      <c r="B79" s="186"/>
      <c r="C79" s="186" t="s">
        <v>41</v>
      </c>
      <c r="D79" s="187">
        <v>2022</v>
      </c>
      <c r="E79" s="187">
        <v>2021</v>
      </c>
      <c r="F79" s="187">
        <v>2020</v>
      </c>
      <c r="G79" s="187">
        <v>2019</v>
      </c>
    </row>
    <row r="80" spans="1:7">
      <c r="A80" s="198" t="s">
        <v>112</v>
      </c>
      <c r="B80" s="198"/>
      <c r="C80" s="208" t="s">
        <v>113</v>
      </c>
      <c r="D80" s="199">
        <v>72.71</v>
      </c>
      <c r="E80" s="199">
        <v>60.56</v>
      </c>
      <c r="F80" s="199">
        <v>50.77</v>
      </c>
      <c r="G80" s="199">
        <v>45.23</v>
      </c>
    </row>
    <row r="81" spans="1:7">
      <c r="A81" s="198" t="s">
        <v>114</v>
      </c>
      <c r="B81" s="198"/>
      <c r="C81" s="198" t="s">
        <v>115</v>
      </c>
      <c r="D81" s="223">
        <f>D80/2703*10000</f>
        <v>268.997410284869</v>
      </c>
      <c r="E81" s="199">
        <v>269.04</v>
      </c>
      <c r="F81" s="199">
        <v>296.04</v>
      </c>
      <c r="G81" s="199">
        <v>332.33</v>
      </c>
    </row>
    <row r="82" spans="1:7">
      <c r="A82" s="198" t="s">
        <v>116</v>
      </c>
      <c r="B82" s="198"/>
      <c r="C82" s="198" t="s">
        <v>113</v>
      </c>
      <c r="D82" s="224">
        <v>51.52</v>
      </c>
      <c r="E82" s="199">
        <v>42.29</v>
      </c>
      <c r="F82" s="199">
        <v>20.82</v>
      </c>
      <c r="G82" s="199">
        <v>20.56</v>
      </c>
    </row>
    <row r="83" spans="1:7">
      <c r="A83" s="198" t="s">
        <v>117</v>
      </c>
      <c r="B83" s="198"/>
      <c r="C83" s="198" t="s">
        <v>98</v>
      </c>
      <c r="D83" s="199">
        <v>94.29</v>
      </c>
      <c r="E83" s="199">
        <v>92.02</v>
      </c>
      <c r="F83" s="199">
        <v>91.86</v>
      </c>
      <c r="G83" s="199">
        <v>91.29</v>
      </c>
    </row>
    <row r="84" ht="14.25" spans="1:7">
      <c r="A84" s="206" t="s">
        <v>118</v>
      </c>
      <c r="B84" s="206"/>
      <c r="C84" s="206"/>
      <c r="D84" s="206"/>
      <c r="E84" s="206"/>
      <c r="F84" s="206"/>
      <c r="G84" s="206"/>
    </row>
    <row r="85" ht="14.25" customHeight="1" spans="1:7">
      <c r="A85" s="289" t="s">
        <v>119</v>
      </c>
      <c r="B85" s="203"/>
      <c r="C85" s="205" t="s">
        <v>113</v>
      </c>
      <c r="D85" s="204">
        <v>61.96</v>
      </c>
      <c r="E85" s="204">
        <v>40.47</v>
      </c>
      <c r="F85" s="204">
        <v>35.59</v>
      </c>
      <c r="G85" s="204">
        <v>33.97</v>
      </c>
    </row>
    <row r="86" ht="14.25" customHeight="1" spans="1:7">
      <c r="A86" s="291" t="s">
        <v>120</v>
      </c>
      <c r="B86" s="203"/>
      <c r="C86" s="205" t="s">
        <v>113</v>
      </c>
      <c r="D86" s="204">
        <v>10.75</v>
      </c>
      <c r="E86" s="204">
        <v>20.09</v>
      </c>
      <c r="F86" s="204">
        <v>15.18</v>
      </c>
      <c r="G86" s="204">
        <v>11.25</v>
      </c>
    </row>
    <row r="87" ht="14.45" customHeight="1" spans="1:7">
      <c r="A87" s="206" t="s">
        <v>121</v>
      </c>
      <c r="B87" s="206"/>
      <c r="C87" s="206"/>
      <c r="D87" s="206"/>
      <c r="E87" s="206"/>
      <c r="F87" s="206"/>
      <c r="G87" s="206"/>
    </row>
    <row r="88" ht="14.25" customHeight="1" spans="1:7">
      <c r="A88" s="291" t="s">
        <v>122</v>
      </c>
      <c r="B88" s="203"/>
      <c r="C88" s="205" t="s">
        <v>113</v>
      </c>
      <c r="D88" s="204">
        <v>65.09</v>
      </c>
      <c r="E88" s="204">
        <v>43.11</v>
      </c>
      <c r="F88" s="204">
        <v>34.83</v>
      </c>
      <c r="G88" s="204">
        <v>31.42</v>
      </c>
    </row>
    <row r="89" ht="14.25" customHeight="1" spans="1:7">
      <c r="A89" s="291" t="s">
        <v>123</v>
      </c>
      <c r="B89" s="203"/>
      <c r="C89" s="205" t="s">
        <v>113</v>
      </c>
      <c r="D89" s="204">
        <v>3.08</v>
      </c>
      <c r="E89" s="204">
        <v>8.78</v>
      </c>
      <c r="F89" s="204">
        <v>7.71</v>
      </c>
      <c r="G89" s="204">
        <v>5.65</v>
      </c>
    </row>
    <row r="90" ht="14.25" customHeight="1" spans="1:7">
      <c r="A90" s="291" t="s">
        <v>124</v>
      </c>
      <c r="B90" s="203"/>
      <c r="C90" s="205" t="s">
        <v>113</v>
      </c>
      <c r="D90" s="204">
        <v>4.54</v>
      </c>
      <c r="E90" s="204">
        <v>4.58</v>
      </c>
      <c r="F90" s="204">
        <v>3.71</v>
      </c>
      <c r="G90" s="204">
        <v>3.22</v>
      </c>
    </row>
    <row r="91" ht="14.25" spans="1:7">
      <c r="A91" s="217" t="s">
        <v>125</v>
      </c>
      <c r="B91" s="206"/>
      <c r="C91" s="206"/>
      <c r="D91" s="206"/>
      <c r="E91" s="206"/>
      <c r="F91" s="206"/>
      <c r="G91" s="206"/>
    </row>
    <row r="92" ht="14.25" customHeight="1" spans="1:7">
      <c r="A92" s="291" t="s">
        <v>119</v>
      </c>
      <c r="B92" s="203"/>
      <c r="C92" s="205" t="s">
        <v>113</v>
      </c>
      <c r="D92" s="204">
        <v>46.898726053</v>
      </c>
      <c r="E92" s="99" t="s">
        <v>54</v>
      </c>
      <c r="F92" s="99" t="s">
        <v>54</v>
      </c>
      <c r="G92" s="99" t="s">
        <v>54</v>
      </c>
    </row>
    <row r="93" ht="14.25" customHeight="1" spans="1:7">
      <c r="A93" s="291" t="s">
        <v>120</v>
      </c>
      <c r="B93" s="203"/>
      <c r="C93" s="205" t="s">
        <v>113</v>
      </c>
      <c r="D93" s="204">
        <v>4.62</v>
      </c>
      <c r="E93" s="99" t="s">
        <v>54</v>
      </c>
      <c r="F93" s="99" t="s">
        <v>54</v>
      </c>
      <c r="G93" s="99" t="s">
        <v>54</v>
      </c>
    </row>
    <row r="94" ht="14.25" spans="1:7">
      <c r="A94" s="217" t="s">
        <v>126</v>
      </c>
      <c r="B94" s="206"/>
      <c r="C94" s="206"/>
      <c r="D94" s="206"/>
      <c r="E94" s="206"/>
      <c r="F94" s="206"/>
      <c r="G94" s="206"/>
    </row>
    <row r="95" ht="14.25" customHeight="1" spans="1:7">
      <c r="A95" s="291" t="s">
        <v>127</v>
      </c>
      <c r="B95" s="203"/>
      <c r="C95" s="205" t="s">
        <v>113</v>
      </c>
      <c r="D95" s="204">
        <v>51.483425213</v>
      </c>
      <c r="E95" s="99" t="s">
        <v>54</v>
      </c>
      <c r="F95" s="99" t="s">
        <v>54</v>
      </c>
      <c r="G95" s="99" t="s">
        <v>54</v>
      </c>
    </row>
    <row r="96" ht="14.25" customHeight="1" spans="1:7">
      <c r="A96" s="291" t="s">
        <v>128</v>
      </c>
      <c r="B96" s="203"/>
      <c r="C96" s="205" t="s">
        <v>113</v>
      </c>
      <c r="D96" s="225">
        <v>0</v>
      </c>
      <c r="E96" s="99" t="s">
        <v>54</v>
      </c>
      <c r="F96" s="99" t="s">
        <v>54</v>
      </c>
      <c r="G96" s="99" t="s">
        <v>54</v>
      </c>
    </row>
    <row r="97" ht="14.25" customHeight="1" spans="1:7">
      <c r="A97" s="291" t="s">
        <v>129</v>
      </c>
      <c r="B97" s="203"/>
      <c r="C97" s="205" t="s">
        <v>113</v>
      </c>
      <c r="D97" s="204">
        <v>0.04</v>
      </c>
      <c r="E97" s="99" t="s">
        <v>54</v>
      </c>
      <c r="F97" s="99" t="s">
        <v>54</v>
      </c>
      <c r="G97" s="99" t="s">
        <v>54</v>
      </c>
    </row>
    <row r="98" ht="14.25" spans="1:7">
      <c r="A98" s="206" t="s">
        <v>130</v>
      </c>
      <c r="B98" s="206"/>
      <c r="C98" s="206"/>
      <c r="D98" s="206"/>
      <c r="E98" s="206"/>
      <c r="F98" s="206"/>
      <c r="G98" s="206"/>
    </row>
    <row r="99" spans="1:7">
      <c r="A99" s="289" t="s">
        <v>131</v>
      </c>
      <c r="B99" s="188"/>
      <c r="C99" s="203" t="s">
        <v>113</v>
      </c>
      <c r="D99" s="191">
        <v>10.06</v>
      </c>
      <c r="E99" s="191">
        <v>8.81</v>
      </c>
      <c r="F99" s="191">
        <v>6.48</v>
      </c>
      <c r="G99" s="190">
        <v>7.1</v>
      </c>
    </row>
    <row r="100" ht="14.25" spans="1:7">
      <c r="A100" s="290" t="s">
        <v>132</v>
      </c>
      <c r="B100" s="192"/>
      <c r="C100" s="226" t="s">
        <v>98</v>
      </c>
      <c r="D100" s="227">
        <v>13.83</v>
      </c>
      <c r="E100" s="227">
        <v>14.55</v>
      </c>
      <c r="F100" s="227">
        <v>12.77</v>
      </c>
      <c r="G100" s="227">
        <v>15.69</v>
      </c>
    </row>
    <row r="101" ht="14.25" spans="1:3">
      <c r="A101" s="228" t="s">
        <v>58</v>
      </c>
      <c r="B101" s="229"/>
      <c r="C101" s="229"/>
    </row>
    <row r="102" spans="1:6">
      <c r="A102" s="230" t="s">
        <v>133</v>
      </c>
      <c r="B102" s="230"/>
      <c r="C102" s="230"/>
      <c r="D102" s="231"/>
      <c r="E102" s="231"/>
      <c r="F102" s="231"/>
    </row>
    <row r="103" spans="1:3">
      <c r="A103" s="232" t="s">
        <v>134</v>
      </c>
      <c r="B103" s="232"/>
      <c r="C103" s="232"/>
    </row>
    <row r="104" ht="14.25" spans="1:8">
      <c r="A104" s="198"/>
      <c r="B104" s="198"/>
      <c r="C104" s="197"/>
      <c r="D104" s="197"/>
      <c r="E104" s="197"/>
      <c r="F104" s="197"/>
      <c r="G104" s="197"/>
      <c r="H104" s="233"/>
    </row>
    <row r="105" ht="14.25" spans="1:8">
      <c r="A105" s="234" t="s">
        <v>135</v>
      </c>
      <c r="B105" s="234"/>
      <c r="C105" s="234"/>
      <c r="D105" s="234"/>
      <c r="E105" s="234"/>
      <c r="F105" s="234"/>
      <c r="G105" s="234"/>
      <c r="H105" s="234"/>
    </row>
    <row r="106" ht="14.25" spans="1:7">
      <c r="A106" s="186" t="s">
        <v>40</v>
      </c>
      <c r="B106" s="186"/>
      <c r="C106" s="186" t="s">
        <v>41</v>
      </c>
      <c r="D106" s="187">
        <v>2022</v>
      </c>
      <c r="E106" s="187">
        <v>2021</v>
      </c>
      <c r="F106" s="187">
        <v>2020</v>
      </c>
      <c r="G106" s="187">
        <v>2019</v>
      </c>
    </row>
    <row r="107" spans="1:7">
      <c r="A107" s="235" t="s">
        <v>136</v>
      </c>
      <c r="B107" s="235"/>
      <c r="C107" s="235"/>
      <c r="D107" s="235"/>
      <c r="E107" s="235"/>
      <c r="F107" s="235"/>
      <c r="G107" s="235"/>
    </row>
    <row r="108" spans="1:7">
      <c r="A108" s="188" t="s">
        <v>137</v>
      </c>
      <c r="B108" s="188"/>
      <c r="C108" s="188" t="s">
        <v>66</v>
      </c>
      <c r="D108" s="115">
        <v>373.51</v>
      </c>
      <c r="E108" s="115">
        <v>524.13</v>
      </c>
      <c r="F108" s="115">
        <v>299.82</v>
      </c>
      <c r="G108" s="115">
        <v>346.33</v>
      </c>
    </row>
    <row r="109" spans="1:7">
      <c r="A109" s="188" t="s">
        <v>138</v>
      </c>
      <c r="B109" s="188"/>
      <c r="C109" s="188" t="s">
        <v>66</v>
      </c>
      <c r="D109" s="115">
        <v>45.92</v>
      </c>
      <c r="E109" s="115">
        <v>27.6</v>
      </c>
      <c r="F109" s="115">
        <v>3.58</v>
      </c>
      <c r="G109" s="115">
        <v>14.43</v>
      </c>
    </row>
    <row r="110" spans="1:7">
      <c r="A110" s="188" t="s">
        <v>139</v>
      </c>
      <c r="B110" s="188"/>
      <c r="C110" s="188" t="s">
        <v>66</v>
      </c>
      <c r="D110" s="115">
        <v>1.57</v>
      </c>
      <c r="E110" s="115">
        <v>2.26</v>
      </c>
      <c r="F110" s="115">
        <v>0.73</v>
      </c>
      <c r="G110" s="115">
        <v>0.6</v>
      </c>
    </row>
    <row r="111" spans="1:7">
      <c r="A111" s="188" t="s">
        <v>140</v>
      </c>
      <c r="B111" s="188"/>
      <c r="C111" s="188" t="s">
        <v>66</v>
      </c>
      <c r="D111" s="115">
        <v>0.8</v>
      </c>
      <c r="E111" s="115">
        <v>1.27</v>
      </c>
      <c r="F111" s="115">
        <v>0.46</v>
      </c>
      <c r="G111" s="115">
        <v>0.4</v>
      </c>
    </row>
    <row r="112" spans="1:7">
      <c r="A112" s="235" t="s">
        <v>141</v>
      </c>
      <c r="B112" s="235"/>
      <c r="C112" s="235"/>
      <c r="D112" s="235"/>
      <c r="E112" s="235"/>
      <c r="F112" s="235"/>
      <c r="G112" s="235"/>
    </row>
    <row r="113" spans="1:7">
      <c r="A113" s="188" t="s">
        <v>137</v>
      </c>
      <c r="B113" s="188"/>
      <c r="C113" s="236" t="s">
        <v>142</v>
      </c>
      <c r="D113" s="237">
        <f>D108/2703*10000</f>
        <v>1381.8349981502</v>
      </c>
      <c r="E113" s="115">
        <v>2328.43</v>
      </c>
      <c r="F113" s="115">
        <v>1748.21</v>
      </c>
      <c r="G113" s="115">
        <v>2544.7</v>
      </c>
    </row>
    <row r="114" spans="1:7">
      <c r="A114" s="188" t="s">
        <v>138</v>
      </c>
      <c r="B114" s="188"/>
      <c r="C114" s="236" t="s">
        <v>142</v>
      </c>
      <c r="D114" s="237">
        <f>D109/2703*10000</f>
        <v>169.885312615612</v>
      </c>
      <c r="E114" s="115">
        <v>122.61</v>
      </c>
      <c r="F114" s="115">
        <v>20.87</v>
      </c>
      <c r="G114" s="115">
        <v>106.03</v>
      </c>
    </row>
    <row r="115" spans="1:7">
      <c r="A115" s="188" t="s">
        <v>139</v>
      </c>
      <c r="B115" s="188"/>
      <c r="C115" s="236" t="s">
        <v>142</v>
      </c>
      <c r="D115" s="237">
        <f>D110/2703*10000</f>
        <v>5.80836108028117</v>
      </c>
      <c r="E115" s="115">
        <v>10.04</v>
      </c>
      <c r="F115" s="115">
        <v>4.26</v>
      </c>
      <c r="G115" s="115">
        <v>4.41</v>
      </c>
    </row>
    <row r="116" ht="14.25" spans="1:7">
      <c r="A116" s="192" t="s">
        <v>140</v>
      </c>
      <c r="B116" s="192"/>
      <c r="C116" s="238" t="s">
        <v>142</v>
      </c>
      <c r="D116" s="237">
        <f>D111/2703*10000</f>
        <v>2.95967443581206</v>
      </c>
      <c r="E116" s="239">
        <v>5.64</v>
      </c>
      <c r="F116" s="239">
        <v>2.68</v>
      </c>
      <c r="G116" s="239">
        <v>2.94</v>
      </c>
    </row>
    <row r="117" ht="18" customHeight="1" spans="1:7">
      <c r="A117" s="240" t="s">
        <v>143</v>
      </c>
      <c r="B117" s="241"/>
      <c r="C117" s="241"/>
      <c r="D117" s="241"/>
      <c r="E117" s="241"/>
      <c r="F117" s="241"/>
      <c r="G117" s="241"/>
    </row>
    <row r="118" ht="14.25" spans="1:1">
      <c r="A118" s="242"/>
    </row>
    <row r="119" ht="14.25" spans="1:5">
      <c r="A119" s="243" t="s">
        <v>144</v>
      </c>
      <c r="B119" s="243"/>
      <c r="C119" s="243"/>
      <c r="D119" s="243"/>
      <c r="E119" s="243"/>
    </row>
    <row r="120" ht="14.25" spans="1:7">
      <c r="A120" s="186" t="s">
        <v>40</v>
      </c>
      <c r="B120" s="186"/>
      <c r="C120" s="187" t="s">
        <v>145</v>
      </c>
      <c r="D120" s="187" t="s">
        <v>146</v>
      </c>
      <c r="G120" s="182"/>
    </row>
    <row r="121" spans="1:7">
      <c r="A121" s="203" t="s">
        <v>147</v>
      </c>
      <c r="B121" s="203"/>
      <c r="C121" s="225">
        <v>7</v>
      </c>
      <c r="D121" s="244">
        <v>0.1346</v>
      </c>
      <c r="G121" s="182"/>
    </row>
    <row r="122" spans="1:7">
      <c r="A122" s="291" t="s">
        <v>148</v>
      </c>
      <c r="B122" s="203"/>
      <c r="C122" s="99" t="s">
        <v>54</v>
      </c>
      <c r="D122" s="244">
        <v>0</v>
      </c>
      <c r="G122" s="182"/>
    </row>
    <row r="123" spans="1:7">
      <c r="A123" s="291" t="s">
        <v>149</v>
      </c>
      <c r="B123" s="203"/>
      <c r="C123" s="225">
        <v>3</v>
      </c>
      <c r="D123" s="244">
        <v>0.0577</v>
      </c>
      <c r="G123" s="182"/>
    </row>
    <row r="124" spans="1:7">
      <c r="A124" s="291" t="s">
        <v>150</v>
      </c>
      <c r="B124" s="203"/>
      <c r="C124" s="225">
        <v>4</v>
      </c>
      <c r="D124" s="244">
        <v>0.0769</v>
      </c>
      <c r="G124" s="182"/>
    </row>
    <row r="125" ht="14.25" spans="1:1">
      <c r="A125" s="242"/>
    </row>
    <row r="126" ht="14.25" spans="1:7">
      <c r="A126" s="243" t="s">
        <v>151</v>
      </c>
      <c r="B126" s="243"/>
      <c r="C126" s="243"/>
      <c r="D126" s="243"/>
      <c r="E126" s="243"/>
      <c r="F126" s="243"/>
      <c r="G126" s="243"/>
    </row>
    <row r="127" ht="14.25" spans="1:7">
      <c r="A127" s="186" t="s">
        <v>40</v>
      </c>
      <c r="B127" s="186"/>
      <c r="C127" s="186" t="s">
        <v>41</v>
      </c>
      <c r="D127" s="187">
        <v>2022</v>
      </c>
      <c r="E127" s="187">
        <v>2021</v>
      </c>
      <c r="F127" s="187">
        <v>2020</v>
      </c>
      <c r="G127" s="187">
        <v>2019</v>
      </c>
    </row>
    <row r="128" spans="1:7">
      <c r="A128" s="245" t="s">
        <v>152</v>
      </c>
      <c r="B128" s="245"/>
      <c r="C128" s="208" t="s">
        <v>113</v>
      </c>
      <c r="D128" s="246">
        <v>708.35</v>
      </c>
      <c r="E128" s="246">
        <v>640.5</v>
      </c>
      <c r="F128" s="246">
        <v>554.6</v>
      </c>
      <c r="G128" s="246">
        <v>452.18</v>
      </c>
    </row>
    <row r="129" spans="1:7">
      <c r="A129" s="203" t="s">
        <v>153</v>
      </c>
      <c r="B129" s="203"/>
      <c r="C129" s="203" t="s">
        <v>113</v>
      </c>
      <c r="D129" s="149">
        <v>99.24</v>
      </c>
      <c r="E129" s="149">
        <v>82.19</v>
      </c>
      <c r="F129" s="149">
        <v>66.44</v>
      </c>
      <c r="G129" s="149">
        <v>30.32</v>
      </c>
    </row>
    <row r="130" spans="1:7">
      <c r="A130" s="203" t="s">
        <v>154</v>
      </c>
      <c r="B130" s="203"/>
      <c r="C130" s="203" t="s">
        <v>113</v>
      </c>
      <c r="D130" s="149">
        <v>4.95</v>
      </c>
      <c r="E130" s="149">
        <v>5.05</v>
      </c>
      <c r="F130" s="149">
        <v>5.16</v>
      </c>
      <c r="G130" s="149">
        <v>4.47</v>
      </c>
    </row>
    <row r="131" spans="1:7">
      <c r="A131" s="203" t="s">
        <v>155</v>
      </c>
      <c r="B131" s="203"/>
      <c r="C131" s="203" t="s">
        <v>113</v>
      </c>
      <c r="D131" s="149">
        <v>519.30924664198</v>
      </c>
      <c r="E131" s="149">
        <v>444.82</v>
      </c>
      <c r="F131" s="149">
        <v>381.22</v>
      </c>
      <c r="G131" s="149">
        <v>312.62</v>
      </c>
    </row>
    <row r="132" spans="1:7">
      <c r="A132" s="203" t="s">
        <v>156</v>
      </c>
      <c r="B132" s="203"/>
      <c r="C132" s="203" t="s">
        <v>113</v>
      </c>
      <c r="D132" s="149">
        <v>84.851749868</v>
      </c>
      <c r="E132" s="149">
        <v>108.44</v>
      </c>
      <c r="F132" s="149">
        <v>101.78</v>
      </c>
      <c r="G132" s="149">
        <v>104.77</v>
      </c>
    </row>
    <row r="133" spans="1:7">
      <c r="A133" s="247" t="s">
        <v>157</v>
      </c>
      <c r="B133" s="247"/>
      <c r="C133" s="203" t="s">
        <v>98</v>
      </c>
      <c r="D133" s="237">
        <v>14.71</v>
      </c>
      <c r="E133" s="115">
        <v>13.62</v>
      </c>
      <c r="F133" s="115">
        <v>12.91</v>
      </c>
      <c r="G133" s="115">
        <v>7.69</v>
      </c>
    </row>
    <row r="134" spans="1:7">
      <c r="A134" s="245" t="s">
        <v>158</v>
      </c>
      <c r="B134" s="245"/>
      <c r="C134" s="248" t="s">
        <v>159</v>
      </c>
      <c r="D134" s="249">
        <v>26.21</v>
      </c>
      <c r="E134" s="214">
        <v>28.45</v>
      </c>
      <c r="F134" s="214">
        <v>32.34</v>
      </c>
      <c r="G134" s="214">
        <v>33.22</v>
      </c>
    </row>
    <row r="135" ht="15.6" customHeight="1" spans="1:7">
      <c r="A135" s="250" t="s">
        <v>160</v>
      </c>
      <c r="B135" s="250"/>
      <c r="C135" s="250"/>
      <c r="D135" s="250"/>
      <c r="E135" s="250"/>
      <c r="F135" s="250"/>
      <c r="G135" s="250"/>
    </row>
    <row r="136" s="180" customFormat="1" ht="14.25" spans="1:7">
      <c r="A136" s="245" t="s">
        <v>161</v>
      </c>
      <c r="B136" s="245"/>
      <c r="C136" s="208" t="s">
        <v>113</v>
      </c>
      <c r="D136" s="214">
        <v>159.94</v>
      </c>
      <c r="E136" s="214">
        <v>114.34</v>
      </c>
      <c r="F136" s="214">
        <v>97.38</v>
      </c>
      <c r="G136" s="214">
        <v>86.03</v>
      </c>
    </row>
    <row r="137" s="180" customFormat="1" ht="14.25" spans="1:7">
      <c r="A137" s="236" t="s">
        <v>162</v>
      </c>
      <c r="B137" s="236"/>
      <c r="C137" s="203" t="s">
        <v>113</v>
      </c>
      <c r="D137" s="251">
        <v>36.95</v>
      </c>
      <c r="E137" s="251">
        <v>25.28</v>
      </c>
      <c r="F137" s="251">
        <v>20.73</v>
      </c>
      <c r="G137" s="251">
        <v>16.46</v>
      </c>
    </row>
    <row r="138" ht="14.25" spans="1:7">
      <c r="A138" s="203" t="s">
        <v>163</v>
      </c>
      <c r="B138" s="203"/>
      <c r="C138" s="203" t="s">
        <v>98</v>
      </c>
      <c r="D138" s="149">
        <v>23.1024134050269</v>
      </c>
      <c r="E138" s="149">
        <v>22.11</v>
      </c>
      <c r="F138" s="149">
        <v>21.29</v>
      </c>
      <c r="G138" s="149">
        <v>19.13</v>
      </c>
    </row>
    <row r="139" ht="23.25" customHeight="1" spans="1:7">
      <c r="A139" s="252"/>
      <c r="B139" s="252"/>
      <c r="C139" s="252"/>
      <c r="D139" s="252"/>
      <c r="E139" s="252"/>
      <c r="F139" s="252"/>
      <c r="G139" s="252"/>
    </row>
    <row r="140" ht="14.25" spans="1:1">
      <c r="A140" s="242"/>
    </row>
    <row r="141" ht="14.25" spans="1:7">
      <c r="A141" s="243" t="s">
        <v>164</v>
      </c>
      <c r="B141" s="243"/>
      <c r="C141" s="243"/>
      <c r="D141" s="243"/>
      <c r="E141" s="243"/>
      <c r="F141" s="243"/>
      <c r="G141" s="243"/>
    </row>
    <row r="142" ht="14.25" spans="1:7">
      <c r="A142" s="186" t="s">
        <v>40</v>
      </c>
      <c r="B142" s="186"/>
      <c r="C142" s="186" t="s">
        <v>41</v>
      </c>
      <c r="D142" s="187">
        <v>2022</v>
      </c>
      <c r="E142" s="187">
        <v>2021</v>
      </c>
      <c r="F142" s="187">
        <v>2020</v>
      </c>
      <c r="G142" s="187">
        <v>2019</v>
      </c>
    </row>
    <row r="143" spans="1:7">
      <c r="A143" s="208" t="s">
        <v>165</v>
      </c>
      <c r="B143" s="208"/>
      <c r="C143" s="203" t="s">
        <v>66</v>
      </c>
      <c r="D143" s="149">
        <v>320813.4</v>
      </c>
      <c r="E143" s="149">
        <v>357214.01</v>
      </c>
      <c r="F143" s="149">
        <v>279286.75</v>
      </c>
      <c r="G143" s="149">
        <v>414012.78</v>
      </c>
    </row>
    <row r="144" spans="1:7">
      <c r="A144" s="203" t="s">
        <v>153</v>
      </c>
      <c r="B144" s="203"/>
      <c r="C144" s="203" t="s">
        <v>66</v>
      </c>
      <c r="D144" s="149">
        <v>1827.42</v>
      </c>
      <c r="E144" s="149">
        <v>42097.84</v>
      </c>
      <c r="F144" s="149">
        <v>25.06</v>
      </c>
      <c r="G144" s="149">
        <v>24.6</v>
      </c>
    </row>
    <row r="145" spans="1:7">
      <c r="A145" s="203" t="s">
        <v>154</v>
      </c>
      <c r="B145" s="203"/>
      <c r="C145" s="203" t="s">
        <v>66</v>
      </c>
      <c r="D145" s="149">
        <v>153484.3</v>
      </c>
      <c r="E145" s="149">
        <v>79617.9</v>
      </c>
      <c r="F145" s="149">
        <v>64747.03</v>
      </c>
      <c r="G145" s="149">
        <v>65294.27</v>
      </c>
    </row>
    <row r="146" spans="1:7">
      <c r="A146" s="203" t="s">
        <v>155</v>
      </c>
      <c r="B146" s="203"/>
      <c r="C146" s="203" t="s">
        <v>66</v>
      </c>
      <c r="D146" s="149">
        <v>21190.37</v>
      </c>
      <c r="E146" s="149">
        <v>228658.34</v>
      </c>
      <c r="F146" s="149">
        <v>212373.35</v>
      </c>
      <c r="G146" s="149">
        <v>345905.39</v>
      </c>
    </row>
    <row r="147" spans="1:7">
      <c r="A147" s="203" t="s">
        <v>156</v>
      </c>
      <c r="B147" s="203"/>
      <c r="C147" s="203" t="s">
        <v>66</v>
      </c>
      <c r="D147" s="149">
        <v>144311.31</v>
      </c>
      <c r="E147" s="149">
        <v>6839.93</v>
      </c>
      <c r="F147" s="149">
        <v>2141.31</v>
      </c>
      <c r="G147" s="149">
        <v>2788.52</v>
      </c>
    </row>
    <row r="148" spans="1:11">
      <c r="A148" s="208" t="s">
        <v>157</v>
      </c>
      <c r="B148" s="208"/>
      <c r="C148" s="203" t="s">
        <v>98</v>
      </c>
      <c r="D148" s="149">
        <v>48.41</v>
      </c>
      <c r="E148" s="149">
        <v>34.07</v>
      </c>
      <c r="F148" s="149">
        <v>23.19</v>
      </c>
      <c r="G148" s="149">
        <v>15.78</v>
      </c>
      <c r="H148" s="253"/>
      <c r="I148" s="253"/>
      <c r="J148" s="253"/>
      <c r="K148" s="253"/>
    </row>
    <row r="149" ht="14.25" spans="1:7">
      <c r="A149" s="254" t="s">
        <v>166</v>
      </c>
      <c r="B149" s="254"/>
      <c r="C149" s="226" t="s">
        <v>115</v>
      </c>
      <c r="D149" s="194">
        <v>1.19</v>
      </c>
      <c r="E149" s="194">
        <v>1.59</v>
      </c>
      <c r="F149" s="194">
        <v>1.63</v>
      </c>
      <c r="G149" s="194">
        <v>3.04</v>
      </c>
    </row>
    <row r="150" ht="14.25" spans="1:7">
      <c r="A150" s="182"/>
      <c r="B150" s="182"/>
      <c r="C150" s="182"/>
      <c r="D150" s="182"/>
      <c r="E150" s="182"/>
      <c r="F150" s="182"/>
      <c r="G150" s="182"/>
    </row>
    <row r="151" ht="14.25" spans="1:7">
      <c r="A151" s="243" t="s">
        <v>167</v>
      </c>
      <c r="B151" s="243"/>
      <c r="C151" s="243"/>
      <c r="D151" s="243"/>
      <c r="E151" s="243"/>
      <c r="F151" s="243"/>
      <c r="G151" s="243"/>
    </row>
    <row r="152" ht="14.25" spans="1:7">
      <c r="A152" s="186" t="s">
        <v>40</v>
      </c>
      <c r="B152" s="186"/>
      <c r="C152" s="186" t="s">
        <v>41</v>
      </c>
      <c r="D152" s="187">
        <v>2022</v>
      </c>
      <c r="E152" s="187">
        <v>2021</v>
      </c>
      <c r="F152" s="187">
        <v>2020</v>
      </c>
      <c r="G152" s="187">
        <v>2019</v>
      </c>
    </row>
    <row r="153" spans="1:7">
      <c r="A153" s="203" t="s">
        <v>168</v>
      </c>
      <c r="B153" s="203"/>
      <c r="C153" s="203" t="s">
        <v>66</v>
      </c>
      <c r="D153" s="255">
        <v>802.22</v>
      </c>
      <c r="E153" s="255">
        <v>888.41</v>
      </c>
      <c r="F153" s="149">
        <v>768.81</v>
      </c>
      <c r="G153" s="149">
        <v>957.17</v>
      </c>
    </row>
    <row r="154" spans="1:7">
      <c r="A154" s="203" t="s">
        <v>169</v>
      </c>
      <c r="B154" s="203"/>
      <c r="C154" s="203" t="s">
        <v>66</v>
      </c>
      <c r="D154" s="255">
        <v>1248.7</v>
      </c>
      <c r="E154" s="255">
        <v>1483.64</v>
      </c>
      <c r="F154" s="149">
        <v>1344.86</v>
      </c>
      <c r="G154" s="149">
        <v>1380.713</v>
      </c>
    </row>
    <row r="155" spans="1:7">
      <c r="A155" s="203" t="s">
        <v>170</v>
      </c>
      <c r="B155" s="203"/>
      <c r="C155" s="203" t="s">
        <v>66</v>
      </c>
      <c r="D155" s="149">
        <v>616.23</v>
      </c>
      <c r="E155" s="149">
        <v>754.3</v>
      </c>
      <c r="F155" s="149">
        <v>646.6</v>
      </c>
      <c r="G155" s="149">
        <v>643.5</v>
      </c>
    </row>
    <row r="156" spans="1:7">
      <c r="A156" s="203" t="s">
        <v>171</v>
      </c>
      <c r="B156" s="203"/>
      <c r="C156" s="203" t="s">
        <v>66</v>
      </c>
      <c r="D156" s="149">
        <v>69.44</v>
      </c>
      <c r="E156" s="149">
        <v>76.91</v>
      </c>
      <c r="F156" s="149">
        <v>102.12</v>
      </c>
      <c r="G156" s="149">
        <v>48.38</v>
      </c>
    </row>
    <row r="157" spans="1:7">
      <c r="A157" s="203" t="s">
        <v>172</v>
      </c>
      <c r="B157" s="203"/>
      <c r="C157" s="203" t="s">
        <v>66</v>
      </c>
      <c r="D157" s="149">
        <v>1.07</v>
      </c>
      <c r="E157" s="149">
        <v>0.22</v>
      </c>
      <c r="F157" s="149">
        <v>0.12</v>
      </c>
      <c r="G157" s="149">
        <v>0.19</v>
      </c>
    </row>
    <row r="158" spans="1:7">
      <c r="A158" s="203" t="s">
        <v>173</v>
      </c>
      <c r="B158" s="203"/>
      <c r="C158" s="203" t="s">
        <v>66</v>
      </c>
      <c r="D158" s="149">
        <v>0.34</v>
      </c>
      <c r="E158" s="149">
        <v>1</v>
      </c>
      <c r="F158" s="149">
        <v>0.33</v>
      </c>
      <c r="G158" s="149">
        <v>0.01</v>
      </c>
    </row>
    <row r="159" spans="1:7">
      <c r="A159" s="203" t="s">
        <v>174</v>
      </c>
      <c r="B159" s="203"/>
      <c r="C159" s="203" t="s">
        <v>66</v>
      </c>
      <c r="D159" s="256">
        <v>0.01</v>
      </c>
      <c r="E159" s="256">
        <v>0</v>
      </c>
      <c r="F159" s="149">
        <v>0.01</v>
      </c>
      <c r="G159" s="99" t="s">
        <v>54</v>
      </c>
    </row>
    <row r="160" spans="1:7">
      <c r="A160" s="203" t="s">
        <v>175</v>
      </c>
      <c r="B160" s="203"/>
      <c r="C160" s="203" t="s">
        <v>66</v>
      </c>
      <c r="D160" s="149">
        <v>1.11</v>
      </c>
      <c r="E160" s="149">
        <v>1.28</v>
      </c>
      <c r="F160" s="149">
        <v>0.97</v>
      </c>
      <c r="G160" s="149">
        <v>1.08</v>
      </c>
    </row>
    <row r="161" spans="1:7">
      <c r="A161" s="203" t="s">
        <v>176</v>
      </c>
      <c r="B161" s="203"/>
      <c r="C161" s="203" t="s">
        <v>66</v>
      </c>
      <c r="D161" s="149">
        <v>0.77</v>
      </c>
      <c r="E161" s="149">
        <v>0.83</v>
      </c>
      <c r="F161" s="149">
        <v>0.76</v>
      </c>
      <c r="G161" s="149">
        <v>0.91</v>
      </c>
    </row>
    <row r="162" spans="1:7">
      <c r="A162" s="203" t="s">
        <v>177</v>
      </c>
      <c r="B162" s="203"/>
      <c r="C162" s="203" t="s">
        <v>66</v>
      </c>
      <c r="D162" s="149">
        <v>0.034</v>
      </c>
      <c r="E162" s="149">
        <v>0.1</v>
      </c>
      <c r="F162" s="149">
        <v>0.02</v>
      </c>
      <c r="G162" s="149">
        <v>0.02</v>
      </c>
    </row>
    <row r="163" ht="14.45" customHeight="1" spans="1:7">
      <c r="A163" s="226" t="s">
        <v>178</v>
      </c>
      <c r="B163" s="226"/>
      <c r="C163" s="226" t="s">
        <v>66</v>
      </c>
      <c r="D163" s="194">
        <v>0.84</v>
      </c>
      <c r="E163" s="194">
        <v>0.19</v>
      </c>
      <c r="F163" s="194">
        <v>0.22</v>
      </c>
      <c r="G163" s="99" t="s">
        <v>54</v>
      </c>
    </row>
    <row r="164" ht="14.25" spans="1:7">
      <c r="A164" s="257" t="s">
        <v>58</v>
      </c>
      <c r="B164" s="257"/>
      <c r="C164" s="257"/>
      <c r="D164" s="257"/>
      <c r="E164" s="257"/>
      <c r="F164" s="257"/>
      <c r="G164" s="257"/>
    </row>
    <row r="165" spans="1:7">
      <c r="A165" s="258" t="s">
        <v>179</v>
      </c>
      <c r="B165" s="258"/>
      <c r="C165" s="258"/>
      <c r="D165" s="258"/>
      <c r="E165" s="258"/>
      <c r="F165" s="258"/>
      <c r="G165" s="258"/>
    </row>
    <row r="166" spans="1:7">
      <c r="A166" s="258" t="s">
        <v>180</v>
      </c>
      <c r="B166" s="258"/>
      <c r="C166" s="258"/>
      <c r="D166" s="258"/>
      <c r="E166" s="258"/>
      <c r="F166" s="258"/>
      <c r="G166" s="258"/>
    </row>
    <row r="167" ht="14.25" spans="1:1">
      <c r="A167" s="242"/>
    </row>
    <row r="168" ht="14.25" spans="1:5">
      <c r="A168" s="243" t="s">
        <v>181</v>
      </c>
      <c r="B168" s="243"/>
      <c r="C168" s="243"/>
      <c r="D168" s="243"/>
      <c r="E168" s="243"/>
    </row>
    <row r="169" ht="14.25" spans="1:5">
      <c r="A169" s="186" t="s">
        <v>40</v>
      </c>
      <c r="B169" s="186"/>
      <c r="C169" s="186"/>
      <c r="D169" s="187">
        <v>2022</v>
      </c>
      <c r="E169" s="187">
        <v>2021</v>
      </c>
    </row>
    <row r="170" spans="1:5">
      <c r="A170" s="215" t="s">
        <v>182</v>
      </c>
      <c r="B170" s="215"/>
      <c r="C170" s="215"/>
      <c r="D170" s="259">
        <v>60</v>
      </c>
      <c r="E170" s="259">
        <v>52</v>
      </c>
    </row>
    <row r="171" spans="1:5">
      <c r="A171" s="215" t="s">
        <v>183</v>
      </c>
      <c r="B171" s="215"/>
      <c r="C171" s="215"/>
      <c r="D171" s="260">
        <v>33</v>
      </c>
      <c r="E171" s="260">
        <v>37</v>
      </c>
    </row>
    <row r="172" ht="14.25" spans="1:5">
      <c r="A172" s="261" t="s">
        <v>184</v>
      </c>
      <c r="B172" s="261"/>
      <c r="C172" s="261"/>
      <c r="D172" s="262">
        <v>0</v>
      </c>
      <c r="E172" s="262">
        <v>0</v>
      </c>
    </row>
    <row r="173" ht="14.25" spans="1:5">
      <c r="A173" s="263"/>
      <c r="B173" s="263"/>
      <c r="C173" s="263"/>
      <c r="D173" s="263"/>
      <c r="E173" s="264"/>
    </row>
    <row r="174" ht="14.25" spans="1:5">
      <c r="A174" s="243" t="s">
        <v>185</v>
      </c>
      <c r="B174" s="243"/>
      <c r="C174" s="243"/>
      <c r="D174" s="243"/>
      <c r="E174" s="243"/>
    </row>
    <row r="175" ht="14.25" spans="1:5">
      <c r="A175" s="186" t="s">
        <v>40</v>
      </c>
      <c r="B175" s="186"/>
      <c r="C175" s="186"/>
      <c r="D175" s="187">
        <v>2022</v>
      </c>
      <c r="E175" s="187">
        <v>2021</v>
      </c>
    </row>
    <row r="176" spans="1:5">
      <c r="A176" s="203" t="s">
        <v>186</v>
      </c>
      <c r="B176" s="203"/>
      <c r="C176" s="203"/>
      <c r="D176" s="265">
        <v>0.975</v>
      </c>
      <c r="E176" s="266">
        <v>0.875</v>
      </c>
    </row>
    <row r="177" ht="14.25" spans="1:5">
      <c r="A177" s="226" t="s">
        <v>187</v>
      </c>
      <c r="B177" s="226"/>
      <c r="C177" s="226"/>
      <c r="D177" s="267">
        <v>0.956</v>
      </c>
      <c r="E177" s="268">
        <v>0.925</v>
      </c>
    </row>
    <row r="178" ht="14.25" spans="1:6">
      <c r="A178" s="269" t="s">
        <v>188</v>
      </c>
      <c r="B178" s="269"/>
      <c r="C178" s="269"/>
      <c r="D178" s="269"/>
      <c r="E178" s="269"/>
      <c r="F178" s="269"/>
    </row>
  </sheetData>
  <mergeCells count="149">
    <mergeCell ref="A1:H1"/>
    <mergeCell ref="A5:B5"/>
    <mergeCell ref="A6:B6"/>
    <mergeCell ref="A7:B7"/>
    <mergeCell ref="A8:B8"/>
    <mergeCell ref="A9:B9"/>
    <mergeCell ref="A11:G11"/>
    <mergeCell ref="A12:B12"/>
    <mergeCell ref="A13:B13"/>
    <mergeCell ref="A14:B14"/>
    <mergeCell ref="A15:B15"/>
    <mergeCell ref="A16:B16"/>
    <mergeCell ref="A17:B17"/>
    <mergeCell ref="A18:G18"/>
    <mergeCell ref="A19:G19"/>
    <mergeCell ref="A20:G20"/>
    <mergeCell ref="A21:G21"/>
    <mergeCell ref="A22:G22"/>
    <mergeCell ref="A23:G23"/>
    <mergeCell ref="A24:B24"/>
    <mergeCell ref="A37:G37"/>
    <mergeCell ref="A38:B38"/>
    <mergeCell ref="A39:B39"/>
    <mergeCell ref="A40:B40"/>
    <mergeCell ref="A41:B41"/>
    <mergeCell ref="A42:B42"/>
    <mergeCell ref="A43:B43"/>
    <mergeCell ref="A44:B44"/>
    <mergeCell ref="A45:B45"/>
    <mergeCell ref="A46:B46"/>
    <mergeCell ref="A47:B47"/>
    <mergeCell ref="A48:B48"/>
    <mergeCell ref="A49:G49"/>
    <mergeCell ref="A50:B50"/>
    <mergeCell ref="A51:B51"/>
    <mergeCell ref="A52:B52"/>
    <mergeCell ref="A53:B53"/>
    <mergeCell ref="A54:B54"/>
    <mergeCell ref="A55:B55"/>
    <mergeCell ref="A56:B56"/>
    <mergeCell ref="A57:B57"/>
    <mergeCell ref="A58:B58"/>
    <mergeCell ref="A59:B59"/>
    <mergeCell ref="A60:B60"/>
    <mergeCell ref="A61:G61"/>
    <mergeCell ref="A64:B64"/>
    <mergeCell ref="A65:B65"/>
    <mergeCell ref="A66:B66"/>
    <mergeCell ref="A67:G67"/>
    <mergeCell ref="A68:B68"/>
    <mergeCell ref="A69:B69"/>
    <mergeCell ref="A70:B70"/>
    <mergeCell ref="A71:B71"/>
    <mergeCell ref="A72:B72"/>
    <mergeCell ref="A73:D73"/>
    <mergeCell ref="A74:G74"/>
    <mergeCell ref="A75:G75"/>
    <mergeCell ref="A76:G76"/>
    <mergeCell ref="A78:G78"/>
    <mergeCell ref="A79:B79"/>
    <mergeCell ref="A80:B80"/>
    <mergeCell ref="A81:B81"/>
    <mergeCell ref="A82:B82"/>
    <mergeCell ref="A83:B83"/>
    <mergeCell ref="A84:G84"/>
    <mergeCell ref="A85:B85"/>
    <mergeCell ref="A86:B86"/>
    <mergeCell ref="A87:G87"/>
    <mergeCell ref="A88:B88"/>
    <mergeCell ref="A89:B89"/>
    <mergeCell ref="A90:B90"/>
    <mergeCell ref="A91:G91"/>
    <mergeCell ref="A92:B92"/>
    <mergeCell ref="A93:B93"/>
    <mergeCell ref="A94:G94"/>
    <mergeCell ref="A95:B95"/>
    <mergeCell ref="A96:B96"/>
    <mergeCell ref="A97:B97"/>
    <mergeCell ref="A98:G98"/>
    <mergeCell ref="A99:B99"/>
    <mergeCell ref="A100:B100"/>
    <mergeCell ref="A103:C103"/>
    <mergeCell ref="A104:B104"/>
    <mergeCell ref="A106:B106"/>
    <mergeCell ref="A108:B108"/>
    <mergeCell ref="A109:B109"/>
    <mergeCell ref="A110:B110"/>
    <mergeCell ref="A111:B111"/>
    <mergeCell ref="A113:B113"/>
    <mergeCell ref="A114:B114"/>
    <mergeCell ref="A115:B115"/>
    <mergeCell ref="A116:B116"/>
    <mergeCell ref="A117:G117"/>
    <mergeCell ref="A119:E119"/>
    <mergeCell ref="A120:B120"/>
    <mergeCell ref="A121:B121"/>
    <mergeCell ref="A122:B122"/>
    <mergeCell ref="A123:B123"/>
    <mergeCell ref="A124:B124"/>
    <mergeCell ref="A126:G126"/>
    <mergeCell ref="A127:B127"/>
    <mergeCell ref="A128:B128"/>
    <mergeCell ref="A129:B129"/>
    <mergeCell ref="A130:B130"/>
    <mergeCell ref="A131:B131"/>
    <mergeCell ref="A132:B132"/>
    <mergeCell ref="A133:B133"/>
    <mergeCell ref="A134:B134"/>
    <mergeCell ref="A135:G135"/>
    <mergeCell ref="A136:B136"/>
    <mergeCell ref="A137:B137"/>
    <mergeCell ref="A138:B138"/>
    <mergeCell ref="A139:G139"/>
    <mergeCell ref="A141:G141"/>
    <mergeCell ref="A142:B142"/>
    <mergeCell ref="A143:B143"/>
    <mergeCell ref="A144:B144"/>
    <mergeCell ref="A145:B145"/>
    <mergeCell ref="A146:B146"/>
    <mergeCell ref="A147:B147"/>
    <mergeCell ref="A148:B148"/>
    <mergeCell ref="A149:B149"/>
    <mergeCell ref="A151:G151"/>
    <mergeCell ref="A152:B152"/>
    <mergeCell ref="A153:B153"/>
    <mergeCell ref="A154:B154"/>
    <mergeCell ref="A155:B155"/>
    <mergeCell ref="A156:B156"/>
    <mergeCell ref="A157:B157"/>
    <mergeCell ref="A158:B158"/>
    <mergeCell ref="A159:B159"/>
    <mergeCell ref="A160:B160"/>
    <mergeCell ref="A161:B161"/>
    <mergeCell ref="A162:B162"/>
    <mergeCell ref="A163:B163"/>
    <mergeCell ref="A164:G164"/>
    <mergeCell ref="A168:E168"/>
    <mergeCell ref="A169:C169"/>
    <mergeCell ref="A170:C170"/>
    <mergeCell ref="A171:C171"/>
    <mergeCell ref="A172:C172"/>
    <mergeCell ref="A174:E174"/>
    <mergeCell ref="A175:C175"/>
    <mergeCell ref="A176:C176"/>
    <mergeCell ref="A177:C177"/>
    <mergeCell ref="A178:F178"/>
    <mergeCell ref="A25:A30"/>
    <mergeCell ref="A31:A36"/>
    <mergeCell ref="A62:B63"/>
  </mergeCells>
  <pageMargins left="0.7" right="0.7" top="0.75" bottom="0.75" header="0.3" footer="0.3"/>
  <pageSetup paperSize="9" orientation="portrait"/>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S121"/>
  <sheetViews>
    <sheetView zoomScale="115" zoomScaleNormal="115" topLeftCell="A59" workbookViewId="0">
      <selection activeCell="A76" sqref="A76:F76"/>
    </sheetView>
  </sheetViews>
  <sheetFormatPr defaultColWidth="9.125" defaultRowHeight="13.5"/>
  <cols>
    <col min="1" max="1" width="47.5" style="65" customWidth="1"/>
    <col min="2" max="2" width="17" style="65" customWidth="1"/>
    <col min="3" max="3" width="21.875" style="65" customWidth="1"/>
    <col min="4" max="4" width="20" style="65" customWidth="1"/>
    <col min="5" max="5" width="21.5" style="65" customWidth="1"/>
    <col min="6" max="6" width="20" style="65" customWidth="1"/>
    <col min="7" max="7" width="22.875" style="66" customWidth="1"/>
    <col min="8" max="8" width="10.5" style="66" customWidth="1"/>
    <col min="9" max="16384" width="9.125" style="66"/>
  </cols>
  <sheetData>
    <row r="1" ht="36" customHeight="1" spans="1:7">
      <c r="A1" s="67" t="s">
        <v>0</v>
      </c>
      <c r="B1" s="67"/>
      <c r="C1" s="67"/>
      <c r="D1" s="67"/>
      <c r="E1" s="67"/>
      <c r="F1" s="67"/>
      <c r="G1" s="30" t="s">
        <v>1</v>
      </c>
    </row>
    <row r="2" ht="25.5" spans="1:6">
      <c r="A2" s="4" t="s">
        <v>189</v>
      </c>
      <c r="B2" s="4"/>
      <c r="C2" s="4"/>
      <c r="D2" s="4"/>
      <c r="E2" s="4"/>
      <c r="F2" s="4"/>
    </row>
    <row r="3" ht="20.25" spans="1:6">
      <c r="A3" s="92"/>
      <c r="B3" s="92"/>
      <c r="C3" s="92"/>
      <c r="D3" s="92"/>
      <c r="E3" s="92"/>
      <c r="F3" s="92"/>
    </row>
    <row r="4" ht="14.25" spans="1:6">
      <c r="A4" s="93" t="s">
        <v>190</v>
      </c>
      <c r="B4" s="93"/>
      <c r="C4" s="93"/>
      <c r="D4" s="93"/>
      <c r="E4" s="93"/>
      <c r="F4" s="93"/>
    </row>
    <row r="5" ht="14.25" spans="1:6">
      <c r="A5" s="70" t="s">
        <v>40</v>
      </c>
      <c r="B5" s="70" t="s">
        <v>41</v>
      </c>
      <c r="C5" s="71">
        <v>2022</v>
      </c>
      <c r="D5" s="71">
        <v>2021</v>
      </c>
      <c r="E5" s="71">
        <v>2020</v>
      </c>
      <c r="F5" s="71">
        <v>2019</v>
      </c>
    </row>
    <row r="6" spans="1:6">
      <c r="A6" s="94" t="s">
        <v>191</v>
      </c>
      <c r="B6" s="95"/>
      <c r="C6" s="95"/>
      <c r="D6" s="95"/>
      <c r="E6" s="95"/>
      <c r="F6" s="95"/>
    </row>
    <row r="7" spans="1:6">
      <c r="A7" s="96" t="s">
        <v>192</v>
      </c>
      <c r="B7" s="96" t="s">
        <v>193</v>
      </c>
      <c r="C7" s="97">
        <v>48836</v>
      </c>
      <c r="D7" s="97">
        <v>43876</v>
      </c>
      <c r="E7" s="98">
        <v>36860</v>
      </c>
      <c r="F7" s="98">
        <v>36605</v>
      </c>
    </row>
    <row r="8" spans="1:6">
      <c r="A8" s="292" t="s">
        <v>194</v>
      </c>
      <c r="B8" s="96" t="s">
        <v>193</v>
      </c>
      <c r="C8" s="97">
        <v>28222</v>
      </c>
      <c r="D8" s="99" t="s">
        <v>54</v>
      </c>
      <c r="E8" s="99" t="s">
        <v>54</v>
      </c>
      <c r="F8" s="99" t="s">
        <v>54</v>
      </c>
    </row>
    <row r="9" spans="1:6">
      <c r="A9" s="95" t="s">
        <v>195</v>
      </c>
      <c r="B9" s="95"/>
      <c r="C9" s="95"/>
      <c r="D9" s="95"/>
      <c r="E9" s="95"/>
      <c r="F9" s="95"/>
    </row>
    <row r="10" spans="1:6">
      <c r="A10" s="293" t="s">
        <v>196</v>
      </c>
      <c r="B10" s="100" t="s">
        <v>98</v>
      </c>
      <c r="C10" s="99">
        <v>85.08</v>
      </c>
      <c r="D10" s="99">
        <v>84.39</v>
      </c>
      <c r="E10" s="99">
        <v>83.86</v>
      </c>
      <c r="F10" s="99">
        <v>83.88</v>
      </c>
    </row>
    <row r="11" spans="1:7">
      <c r="A11" s="293" t="s">
        <v>197</v>
      </c>
      <c r="B11" s="100" t="s">
        <v>98</v>
      </c>
      <c r="C11" s="99">
        <v>14.92</v>
      </c>
      <c r="D11" s="99">
        <v>15.61</v>
      </c>
      <c r="E11" s="99">
        <v>16.14</v>
      </c>
      <c r="F11" s="99">
        <v>16.12</v>
      </c>
      <c r="G11" s="101"/>
    </row>
    <row r="12" spans="1:6">
      <c r="A12" s="95" t="s">
        <v>198</v>
      </c>
      <c r="B12" s="95"/>
      <c r="C12" s="95"/>
      <c r="D12" s="95"/>
      <c r="E12" s="95"/>
      <c r="F12" s="95"/>
    </row>
    <row r="13" spans="1:6">
      <c r="A13" s="293" t="s">
        <v>199</v>
      </c>
      <c r="B13" s="100" t="s">
        <v>98</v>
      </c>
      <c r="C13" s="99">
        <v>25.38</v>
      </c>
      <c r="D13" s="99">
        <v>23.38</v>
      </c>
      <c r="E13" s="99">
        <v>17.01</v>
      </c>
      <c r="F13" s="99">
        <v>17.48</v>
      </c>
    </row>
    <row r="14" spans="1:6">
      <c r="A14" s="293" t="s">
        <v>200</v>
      </c>
      <c r="B14" s="100" t="s">
        <v>98</v>
      </c>
      <c r="C14" s="99">
        <v>59.91</v>
      </c>
      <c r="D14" s="99">
        <v>60.93</v>
      </c>
      <c r="E14" s="99">
        <v>63.75</v>
      </c>
      <c r="F14" s="102">
        <v>60.1</v>
      </c>
    </row>
    <row r="15" spans="1:6">
      <c r="A15" s="293" t="s">
        <v>201</v>
      </c>
      <c r="B15" s="100" t="s">
        <v>98</v>
      </c>
      <c r="C15" s="99">
        <v>14.71</v>
      </c>
      <c r="D15" s="99">
        <v>15.69</v>
      </c>
      <c r="E15" s="99">
        <v>19.24</v>
      </c>
      <c r="F15" s="99">
        <v>19.43</v>
      </c>
    </row>
    <row r="16" s="90" customFormat="1" spans="1:7">
      <c r="A16" s="103" t="s">
        <v>202</v>
      </c>
      <c r="B16" s="104" t="s">
        <v>98</v>
      </c>
      <c r="C16" s="105">
        <v>96.29</v>
      </c>
      <c r="D16" s="105">
        <v>96.04</v>
      </c>
      <c r="E16" s="105">
        <v>95.25</v>
      </c>
      <c r="F16" s="105">
        <v>95.11</v>
      </c>
      <c r="G16" s="106"/>
    </row>
    <row r="17" s="90" customFormat="1" spans="1:7">
      <c r="A17" s="107"/>
      <c r="B17" s="108"/>
      <c r="C17" s="109"/>
      <c r="D17" s="109"/>
      <c r="E17" s="109"/>
      <c r="F17" s="109"/>
      <c r="G17" s="106"/>
    </row>
    <row r="18" ht="14.25" spans="1:7">
      <c r="A18" s="110" t="s">
        <v>203</v>
      </c>
      <c r="B18" s="93"/>
      <c r="C18" s="93"/>
      <c r="D18" s="93"/>
      <c r="E18" s="93"/>
      <c r="F18" s="93"/>
      <c r="G18" s="111"/>
    </row>
    <row r="19" ht="14.25" spans="1:7">
      <c r="A19" s="70" t="s">
        <v>40</v>
      </c>
      <c r="B19" s="70" t="s">
        <v>41</v>
      </c>
      <c r="C19" s="71">
        <v>2022</v>
      </c>
      <c r="D19" s="71">
        <v>2021</v>
      </c>
      <c r="E19" s="71">
        <v>2020</v>
      </c>
      <c r="F19" s="71">
        <v>2019</v>
      </c>
      <c r="G19" s="111"/>
    </row>
    <row r="20" s="90" customFormat="1" spans="1:7">
      <c r="A20" s="103" t="s">
        <v>204</v>
      </c>
      <c r="B20" s="104" t="s">
        <v>193</v>
      </c>
      <c r="C20" s="112">
        <v>4960</v>
      </c>
      <c r="D20" s="112">
        <v>7016</v>
      </c>
      <c r="E20" s="112">
        <v>255</v>
      </c>
      <c r="F20" s="99" t="s">
        <v>54</v>
      </c>
      <c r="G20" s="106"/>
    </row>
    <row r="21" s="90" customFormat="1" spans="1:7">
      <c r="A21" s="103" t="s">
        <v>205</v>
      </c>
      <c r="B21" s="104" t="s">
        <v>98</v>
      </c>
      <c r="C21" s="113">
        <v>8.66</v>
      </c>
      <c r="D21" s="113">
        <v>7.57</v>
      </c>
      <c r="E21" s="113">
        <v>9.31</v>
      </c>
      <c r="F21" s="113">
        <v>7.68</v>
      </c>
      <c r="G21" s="106"/>
    </row>
    <row r="22" spans="1:7">
      <c r="A22" s="95" t="s">
        <v>206</v>
      </c>
      <c r="B22" s="95"/>
      <c r="C22" s="95"/>
      <c r="D22" s="95"/>
      <c r="E22" s="95"/>
      <c r="F22" s="95"/>
      <c r="G22" s="111"/>
    </row>
    <row r="23" spans="1:7">
      <c r="A23" s="100" t="s">
        <v>207</v>
      </c>
      <c r="B23" s="114" t="s">
        <v>98</v>
      </c>
      <c r="C23" s="115">
        <v>8.55</v>
      </c>
      <c r="D23" s="115">
        <v>7.25</v>
      </c>
      <c r="E23" s="115">
        <v>8.72</v>
      </c>
      <c r="F23" s="115">
        <v>7.66</v>
      </c>
      <c r="G23" s="111"/>
    </row>
    <row r="24" spans="1:7">
      <c r="A24" s="100" t="s">
        <v>208</v>
      </c>
      <c r="B24" s="114" t="s">
        <v>98</v>
      </c>
      <c r="C24" s="115">
        <v>9.33</v>
      </c>
      <c r="D24" s="115">
        <v>8.84</v>
      </c>
      <c r="E24" s="115">
        <v>12.39</v>
      </c>
      <c r="F24" s="115">
        <v>7.74</v>
      </c>
      <c r="G24" s="111"/>
    </row>
    <row r="25" spans="1:7">
      <c r="A25" s="95" t="s">
        <v>209</v>
      </c>
      <c r="B25" s="95"/>
      <c r="C25" s="95"/>
      <c r="D25" s="95"/>
      <c r="E25" s="95"/>
      <c r="F25" s="95"/>
      <c r="G25" s="111"/>
    </row>
    <row r="26" s="90" customFormat="1" spans="1:8">
      <c r="A26" s="100" t="s">
        <v>210</v>
      </c>
      <c r="B26" s="114" t="s">
        <v>98</v>
      </c>
      <c r="C26" s="115">
        <v>11.52</v>
      </c>
      <c r="D26" s="115">
        <v>10.25</v>
      </c>
      <c r="E26" s="115">
        <v>12.42</v>
      </c>
      <c r="F26" s="115">
        <v>9.86</v>
      </c>
      <c r="G26" s="111"/>
      <c r="H26" s="66"/>
    </row>
    <row r="27" s="90" customFormat="1" spans="1:8">
      <c r="A27" s="100" t="s">
        <v>211</v>
      </c>
      <c r="B27" s="114" t="s">
        <v>98</v>
      </c>
      <c r="C27" s="115">
        <v>7.63</v>
      </c>
      <c r="D27" s="115">
        <v>5.63</v>
      </c>
      <c r="E27" s="115">
        <v>6.83</v>
      </c>
      <c r="F27" s="115">
        <v>6.48</v>
      </c>
      <c r="G27" s="111"/>
      <c r="H27" s="66"/>
    </row>
    <row r="28" s="90" customFormat="1" spans="1:8">
      <c r="A28" s="100" t="s">
        <v>212</v>
      </c>
      <c r="B28" s="114" t="s">
        <v>98</v>
      </c>
      <c r="C28" s="115">
        <v>7.48</v>
      </c>
      <c r="D28" s="115">
        <v>10.68</v>
      </c>
      <c r="E28" s="115">
        <v>14.78</v>
      </c>
      <c r="F28" s="115">
        <v>10.6</v>
      </c>
      <c r="G28" s="111"/>
      <c r="H28" s="66"/>
    </row>
    <row r="29" spans="1:7">
      <c r="A29" s="95" t="s">
        <v>213</v>
      </c>
      <c r="B29" s="95"/>
      <c r="C29" s="95"/>
      <c r="D29" s="95"/>
      <c r="E29" s="95"/>
      <c r="F29" s="95"/>
      <c r="G29" s="111"/>
    </row>
    <row r="30" s="90" customFormat="1" spans="1:8">
      <c r="A30" s="100" t="s">
        <v>214</v>
      </c>
      <c r="B30" s="114" t="s">
        <v>98</v>
      </c>
      <c r="C30" s="115">
        <v>9.75</v>
      </c>
      <c r="D30" s="115">
        <v>8.24</v>
      </c>
      <c r="E30" s="115">
        <v>10.51</v>
      </c>
      <c r="F30" s="115">
        <v>9.75</v>
      </c>
      <c r="G30" s="111"/>
      <c r="H30" s="66"/>
    </row>
    <row r="31" s="90" customFormat="1" spans="1:8">
      <c r="A31" s="100" t="s">
        <v>215</v>
      </c>
      <c r="B31" s="114" t="s">
        <v>98</v>
      </c>
      <c r="C31" s="115">
        <v>6.3</v>
      </c>
      <c r="D31" s="115">
        <v>6.75</v>
      </c>
      <c r="E31" s="115">
        <v>7.84</v>
      </c>
      <c r="F31" s="115">
        <v>5.17</v>
      </c>
      <c r="G31" s="111"/>
      <c r="H31" s="66"/>
    </row>
    <row r="32" ht="52" customHeight="1" spans="1:7">
      <c r="A32" s="116" t="s">
        <v>216</v>
      </c>
      <c r="B32" s="116"/>
      <c r="C32" s="116"/>
      <c r="D32" s="116"/>
      <c r="E32" s="116"/>
      <c r="F32" s="116"/>
      <c r="G32" s="111"/>
    </row>
    <row r="33" ht="14.25" spans="1:7">
      <c r="A33" s="117"/>
      <c r="B33" s="118"/>
      <c r="C33" s="118"/>
      <c r="D33" s="118"/>
      <c r="E33" s="118"/>
      <c r="F33" s="118"/>
      <c r="G33" s="111"/>
    </row>
    <row r="34" ht="15" spans="1:7">
      <c r="A34" s="69" t="s">
        <v>217</v>
      </c>
      <c r="B34" s="69"/>
      <c r="C34" s="69"/>
      <c r="D34" s="111"/>
      <c r="E34" s="66"/>
      <c r="F34" s="66"/>
      <c r="G34" s="111"/>
    </row>
    <row r="35" ht="14.25" spans="1:7">
      <c r="A35" s="119" t="s">
        <v>40</v>
      </c>
      <c r="B35" s="120" t="s">
        <v>218</v>
      </c>
      <c r="C35" s="120" t="s">
        <v>219</v>
      </c>
      <c r="D35" s="111"/>
      <c r="E35" s="111"/>
      <c r="F35" s="111"/>
      <c r="G35" s="111"/>
    </row>
    <row r="36" ht="14.25" spans="1:7">
      <c r="A36" s="121" t="s">
        <v>206</v>
      </c>
      <c r="B36" s="121"/>
      <c r="C36" s="121"/>
      <c r="D36" s="111"/>
      <c r="E36" s="111"/>
      <c r="F36" s="111"/>
      <c r="G36" s="111"/>
    </row>
    <row r="37" spans="1:7">
      <c r="A37" s="122" t="s">
        <v>220</v>
      </c>
      <c r="B37" s="123">
        <v>96.72</v>
      </c>
      <c r="C37" s="123">
        <v>25.9</v>
      </c>
      <c r="D37" s="111"/>
      <c r="E37" s="111"/>
      <c r="F37" s="111"/>
      <c r="G37" s="111"/>
    </row>
    <row r="38" spans="1:7">
      <c r="A38" s="122" t="s">
        <v>221</v>
      </c>
      <c r="B38" s="123">
        <v>96.49</v>
      </c>
      <c r="C38" s="123">
        <v>25</v>
      </c>
      <c r="D38" s="111"/>
      <c r="E38" s="111"/>
      <c r="F38" s="111"/>
      <c r="G38" s="111"/>
    </row>
    <row r="39" ht="14.25" spans="1:7">
      <c r="A39" s="121" t="s">
        <v>222</v>
      </c>
      <c r="B39" s="121"/>
      <c r="C39" s="121"/>
      <c r="D39" s="111"/>
      <c r="E39" s="111"/>
      <c r="F39" s="111"/>
      <c r="G39" s="111"/>
    </row>
    <row r="40" ht="14.25" spans="1:7">
      <c r="A40" s="124" t="s">
        <v>223</v>
      </c>
      <c r="B40" s="125">
        <v>100</v>
      </c>
      <c r="C40" s="126">
        <v>36.74</v>
      </c>
      <c r="D40" s="111"/>
      <c r="E40" s="111"/>
      <c r="F40" s="111"/>
      <c r="G40" s="111"/>
    </row>
    <row r="41" ht="14.25" spans="1:7">
      <c r="A41" s="124" t="s">
        <v>224</v>
      </c>
      <c r="B41" s="125">
        <v>88.72</v>
      </c>
      <c r="C41" s="126">
        <v>39.12</v>
      </c>
      <c r="D41" s="111"/>
      <c r="E41" s="111"/>
      <c r="F41" s="111"/>
      <c r="G41" s="111"/>
    </row>
    <row r="42" ht="15" spans="1:7">
      <c r="A42" s="78" t="s">
        <v>225</v>
      </c>
      <c r="B42" s="127">
        <v>90.37</v>
      </c>
      <c r="C42" s="128">
        <v>24.12</v>
      </c>
      <c r="D42" s="111"/>
      <c r="E42" s="111"/>
      <c r="F42" s="111"/>
      <c r="G42" s="111"/>
    </row>
    <row r="43" ht="14.25" spans="1:7">
      <c r="A43" s="129" t="s">
        <v>226</v>
      </c>
      <c r="B43" s="129"/>
      <c r="C43" s="129"/>
      <c r="D43" s="129"/>
      <c r="E43" s="129"/>
      <c r="F43" s="129"/>
      <c r="G43" s="111"/>
    </row>
    <row r="44" ht="14.25" spans="1:6">
      <c r="A44" s="117"/>
      <c r="B44" s="118"/>
      <c r="C44" s="118"/>
      <c r="D44" s="118"/>
      <c r="E44" s="118"/>
      <c r="F44" s="118"/>
    </row>
    <row r="45" ht="15" spans="1:6">
      <c r="A45" s="68" t="s">
        <v>227</v>
      </c>
      <c r="B45" s="68"/>
      <c r="C45" s="68"/>
      <c r="D45" s="68"/>
      <c r="E45" s="118"/>
      <c r="F45" s="118"/>
    </row>
    <row r="46" ht="14.25" spans="1:6">
      <c r="A46" s="70" t="s">
        <v>40</v>
      </c>
      <c r="B46" s="70" t="s">
        <v>41</v>
      </c>
      <c r="C46" s="71">
        <v>2022</v>
      </c>
      <c r="D46" s="71">
        <v>2021</v>
      </c>
      <c r="E46" s="71">
        <v>2020</v>
      </c>
      <c r="F46" s="71">
        <v>2019</v>
      </c>
    </row>
    <row r="47" spans="1:6">
      <c r="A47" s="122" t="s">
        <v>228</v>
      </c>
      <c r="B47" s="130" t="s">
        <v>98</v>
      </c>
      <c r="C47" s="115">
        <v>82.62</v>
      </c>
      <c r="D47" s="99" t="s">
        <v>54</v>
      </c>
      <c r="E47" s="99" t="s">
        <v>54</v>
      </c>
      <c r="F47" s="99" t="s">
        <v>54</v>
      </c>
    </row>
    <row r="48" ht="14.25" spans="1:6">
      <c r="A48" s="84" t="s">
        <v>213</v>
      </c>
      <c r="B48" s="84"/>
      <c r="C48" s="84"/>
      <c r="D48" s="84"/>
      <c r="E48" s="84"/>
      <c r="F48" s="84"/>
    </row>
    <row r="49" ht="14.25" spans="1:6">
      <c r="A49" s="124" t="s">
        <v>229</v>
      </c>
      <c r="B49" s="130" t="s">
        <v>98</v>
      </c>
      <c r="C49" s="115">
        <v>84.19</v>
      </c>
      <c r="D49" s="131">
        <v>70.33</v>
      </c>
      <c r="E49" s="99" t="s">
        <v>54</v>
      </c>
      <c r="F49" s="99" t="s">
        <v>54</v>
      </c>
    </row>
    <row r="50" ht="14.25" spans="1:6">
      <c r="A50" s="124" t="s">
        <v>230</v>
      </c>
      <c r="B50" s="130" t="s">
        <v>98</v>
      </c>
      <c r="C50" s="115">
        <v>42</v>
      </c>
      <c r="D50" s="131">
        <v>35.33</v>
      </c>
      <c r="E50" s="99" t="s">
        <v>54</v>
      </c>
      <c r="F50" s="99" t="s">
        <v>54</v>
      </c>
    </row>
    <row r="51" ht="14.25" spans="1:6">
      <c r="A51" s="132"/>
      <c r="B51" s="133"/>
      <c r="C51" s="134"/>
      <c r="D51" s="135"/>
      <c r="E51" s="135"/>
      <c r="F51" s="66"/>
    </row>
    <row r="52" ht="15" spans="1:6">
      <c r="A52" s="68" t="s">
        <v>231</v>
      </c>
      <c r="B52" s="68"/>
      <c r="C52" s="68"/>
      <c r="D52" s="68"/>
      <c r="E52" s="135"/>
      <c r="F52" s="66"/>
    </row>
    <row r="53" ht="14.25" spans="1:6">
      <c r="A53" s="70" t="s">
        <v>40</v>
      </c>
      <c r="B53" s="70" t="s">
        <v>41</v>
      </c>
      <c r="C53" s="71">
        <v>2022</v>
      </c>
      <c r="D53" s="71">
        <v>2021</v>
      </c>
      <c r="E53" s="71">
        <v>2020</v>
      </c>
      <c r="F53" s="71">
        <v>2019</v>
      </c>
    </row>
    <row r="54" spans="1:6">
      <c r="A54" s="122" t="s">
        <v>232</v>
      </c>
      <c r="B54" s="130" t="s">
        <v>233</v>
      </c>
      <c r="C54" s="136">
        <v>4</v>
      </c>
      <c r="D54" s="136">
        <v>0</v>
      </c>
      <c r="E54" s="99" t="s">
        <v>54</v>
      </c>
      <c r="F54" s="99" t="s">
        <v>54</v>
      </c>
    </row>
    <row r="55" spans="1:6">
      <c r="A55" s="122" t="s">
        <v>234</v>
      </c>
      <c r="B55" s="122" t="s">
        <v>235</v>
      </c>
      <c r="C55" s="123">
        <v>229.53</v>
      </c>
      <c r="D55" s="137">
        <v>0</v>
      </c>
      <c r="E55" s="99" t="s">
        <v>54</v>
      </c>
      <c r="F55" s="99" t="s">
        <v>54</v>
      </c>
    </row>
    <row r="56" ht="14.25" spans="1:6">
      <c r="A56" s="124" t="s">
        <v>236</v>
      </c>
      <c r="B56" s="130" t="s">
        <v>233</v>
      </c>
      <c r="C56" s="136">
        <v>2</v>
      </c>
      <c r="D56" s="136">
        <v>4</v>
      </c>
      <c r="E56" s="99" t="s">
        <v>54</v>
      </c>
      <c r="F56" s="99" t="s">
        <v>54</v>
      </c>
    </row>
    <row r="57" ht="14.25" spans="1:6">
      <c r="A57" s="124" t="s">
        <v>237</v>
      </c>
      <c r="B57" s="130" t="s">
        <v>235</v>
      </c>
      <c r="C57" s="136">
        <v>0</v>
      </c>
      <c r="D57" s="126">
        <v>3.75</v>
      </c>
      <c r="E57" s="99" t="s">
        <v>54</v>
      </c>
      <c r="F57" s="99" t="s">
        <v>54</v>
      </c>
    </row>
    <row r="58" ht="14.25" spans="1:6">
      <c r="A58" s="132"/>
      <c r="B58" s="133"/>
      <c r="C58" s="134"/>
      <c r="D58" s="135"/>
      <c r="E58" s="135"/>
      <c r="F58" s="66"/>
    </row>
    <row r="59" ht="15" spans="1:6">
      <c r="A59" s="80" t="s">
        <v>238</v>
      </c>
      <c r="B59" s="80"/>
      <c r="C59" s="80"/>
      <c r="D59" s="80"/>
      <c r="E59" s="80"/>
      <c r="F59" s="80"/>
    </row>
    <row r="60" ht="14.25" spans="1:6">
      <c r="A60" s="70" t="s">
        <v>40</v>
      </c>
      <c r="B60" s="70" t="s">
        <v>41</v>
      </c>
      <c r="C60" s="71">
        <v>2022</v>
      </c>
      <c r="D60" s="71">
        <v>2021</v>
      </c>
      <c r="E60" s="71">
        <v>2020</v>
      </c>
      <c r="F60" s="71">
        <v>2019</v>
      </c>
    </row>
    <row r="61" spans="1:6">
      <c r="A61" s="138" t="s">
        <v>239</v>
      </c>
      <c r="B61" s="139" t="s">
        <v>43</v>
      </c>
      <c r="C61" s="140">
        <v>21.23</v>
      </c>
      <c r="D61" s="140">
        <v>14.93</v>
      </c>
      <c r="E61" s="141">
        <v>8.91</v>
      </c>
      <c r="F61" s="141">
        <v>6.75</v>
      </c>
    </row>
    <row r="62" spans="1:6">
      <c r="A62" s="142" t="s">
        <v>240</v>
      </c>
      <c r="B62" s="139" t="s">
        <v>98</v>
      </c>
      <c r="C62" s="140">
        <v>95</v>
      </c>
      <c r="D62" s="140">
        <v>87.5</v>
      </c>
      <c r="E62" s="141" t="s">
        <v>54</v>
      </c>
      <c r="F62" s="141" t="s">
        <v>54</v>
      </c>
    </row>
    <row r="63" spans="1:6">
      <c r="A63" s="143" t="s">
        <v>241</v>
      </c>
      <c r="B63" s="143" t="s">
        <v>193</v>
      </c>
      <c r="C63" s="144">
        <v>1</v>
      </c>
      <c r="D63" s="144">
        <v>4</v>
      </c>
      <c r="E63" s="145">
        <v>0</v>
      </c>
      <c r="F63" s="145">
        <v>0</v>
      </c>
    </row>
    <row r="64" spans="1:6">
      <c r="A64" s="143" t="s">
        <v>242</v>
      </c>
      <c r="B64" s="143" t="s">
        <v>193</v>
      </c>
      <c r="C64" s="146">
        <v>2</v>
      </c>
      <c r="D64" s="146">
        <v>4</v>
      </c>
      <c r="E64" s="145">
        <v>2</v>
      </c>
      <c r="F64" s="145">
        <v>1</v>
      </c>
    </row>
    <row r="65" spans="1:6">
      <c r="A65" s="147" t="s">
        <v>243</v>
      </c>
      <c r="B65" s="143" t="s">
        <v>235</v>
      </c>
      <c r="C65" s="148">
        <v>12940</v>
      </c>
      <c r="D65" s="148">
        <v>2540.75</v>
      </c>
      <c r="E65" s="149">
        <v>5909.5</v>
      </c>
      <c r="F65" s="149">
        <v>4448.25</v>
      </c>
    </row>
    <row r="66" spans="1:6">
      <c r="A66" s="147" t="s">
        <v>244</v>
      </c>
      <c r="B66" s="143" t="s">
        <v>54</v>
      </c>
      <c r="C66" s="150">
        <v>494.38</v>
      </c>
      <c r="D66" s="150">
        <v>105.62</v>
      </c>
      <c r="E66" s="151">
        <v>328.35</v>
      </c>
      <c r="F66" s="151">
        <v>251.88</v>
      </c>
    </row>
    <row r="67" spans="1:6">
      <c r="A67" s="143" t="s">
        <v>245</v>
      </c>
      <c r="B67" s="143" t="s">
        <v>54</v>
      </c>
      <c r="C67" s="152">
        <v>0.29</v>
      </c>
      <c r="D67" s="152">
        <v>0.3</v>
      </c>
      <c r="E67" s="151">
        <v>0.33</v>
      </c>
      <c r="F67" s="151">
        <v>0.89</v>
      </c>
    </row>
    <row r="68" spans="1:6">
      <c r="A68" s="143" t="s">
        <v>246</v>
      </c>
      <c r="B68" s="143" t="s">
        <v>54</v>
      </c>
      <c r="C68" s="152">
        <v>0.64</v>
      </c>
      <c r="D68" s="152">
        <v>0.68</v>
      </c>
      <c r="E68" s="151">
        <v>0.69</v>
      </c>
      <c r="F68" s="151">
        <v>1.37</v>
      </c>
    </row>
    <row r="69" spans="1:6">
      <c r="A69" s="143" t="s">
        <v>247</v>
      </c>
      <c r="B69" s="143" t="s">
        <v>54</v>
      </c>
      <c r="C69" s="152">
        <v>0.14</v>
      </c>
      <c r="D69" s="152">
        <v>0.18</v>
      </c>
      <c r="E69" s="151">
        <v>0.07</v>
      </c>
      <c r="F69" s="151">
        <v>0.16</v>
      </c>
    </row>
    <row r="70" spans="1:6">
      <c r="A70" s="143" t="s">
        <v>248</v>
      </c>
      <c r="B70" s="143" t="s">
        <v>249</v>
      </c>
      <c r="C70" s="152">
        <v>209.39</v>
      </c>
      <c r="D70" s="152">
        <v>192.44</v>
      </c>
      <c r="E70" s="151">
        <v>143.98</v>
      </c>
      <c r="F70" s="151">
        <v>141.28</v>
      </c>
    </row>
    <row r="71" spans="1:6">
      <c r="A71" s="143" t="s">
        <v>250</v>
      </c>
      <c r="B71" s="143" t="s">
        <v>251</v>
      </c>
      <c r="C71" s="152">
        <v>44.94</v>
      </c>
      <c r="D71" s="152">
        <v>33.43</v>
      </c>
      <c r="E71" s="151" t="s">
        <v>252</v>
      </c>
      <c r="F71" s="151" t="s">
        <v>54</v>
      </c>
    </row>
    <row r="72" ht="14.25" spans="1:6">
      <c r="A72" s="153" t="s">
        <v>253</v>
      </c>
      <c r="B72" s="153" t="s">
        <v>233</v>
      </c>
      <c r="C72" s="154">
        <v>5.3</v>
      </c>
      <c r="D72" s="154">
        <v>5</v>
      </c>
      <c r="E72" s="155" t="s">
        <v>254</v>
      </c>
      <c r="F72" s="155" t="s">
        <v>54</v>
      </c>
    </row>
    <row r="73" ht="14.25" spans="1:6">
      <c r="A73" s="156" t="s">
        <v>58</v>
      </c>
      <c r="B73" s="156"/>
      <c r="C73" s="157"/>
      <c r="D73" s="157"/>
      <c r="E73" s="158"/>
      <c r="F73" s="158"/>
    </row>
    <row r="74" spans="1:6">
      <c r="A74" s="159" t="s">
        <v>255</v>
      </c>
      <c r="B74" s="160"/>
      <c r="C74" s="160"/>
      <c r="D74" s="160"/>
      <c r="E74" s="160"/>
      <c r="F74" s="160"/>
    </row>
    <row r="75" spans="1:6">
      <c r="A75" s="159" t="s">
        <v>256</v>
      </c>
      <c r="B75" s="160"/>
      <c r="C75" s="160"/>
      <c r="D75" s="160"/>
      <c r="E75" s="160"/>
      <c r="F75" s="160"/>
    </row>
    <row r="76" spans="1:6">
      <c r="A76" s="159" t="s">
        <v>257</v>
      </c>
      <c r="B76" s="159"/>
      <c r="C76" s="159"/>
      <c r="D76" s="159"/>
      <c r="E76" s="159"/>
      <c r="F76" s="159"/>
    </row>
    <row r="77" spans="1:6">
      <c r="A77" s="159" t="s">
        <v>258</v>
      </c>
      <c r="B77" s="159"/>
      <c r="C77" s="159"/>
      <c r="D77" s="159"/>
      <c r="E77" s="159"/>
      <c r="F77" s="159"/>
    </row>
    <row r="78" spans="1:6">
      <c r="A78" s="159" t="s">
        <v>259</v>
      </c>
      <c r="B78" s="159"/>
      <c r="C78" s="159"/>
      <c r="D78" s="159"/>
      <c r="E78" s="159"/>
      <c r="F78" s="159"/>
    </row>
    <row r="79" spans="1:6">
      <c r="A79" s="129" t="s">
        <v>260</v>
      </c>
      <c r="B79" s="161"/>
      <c r="C79" s="161"/>
      <c r="D79" s="161"/>
      <c r="E79" s="161"/>
      <c r="F79" s="161"/>
    </row>
    <row r="80" spans="1:6">
      <c r="A80" s="66"/>
      <c r="B80" s="66"/>
      <c r="C80" s="66"/>
      <c r="D80" s="66"/>
      <c r="E80" s="66"/>
      <c r="F80" s="66"/>
    </row>
    <row r="81" spans="1:6">
      <c r="A81" s="66"/>
      <c r="B81" s="66"/>
      <c r="C81" s="66"/>
      <c r="D81" s="66"/>
      <c r="E81" s="66"/>
      <c r="F81" s="66"/>
    </row>
    <row r="82" ht="15" spans="1:6">
      <c r="A82" s="80" t="s">
        <v>261</v>
      </c>
      <c r="B82" s="80"/>
      <c r="C82" s="80"/>
      <c r="D82" s="80"/>
      <c r="E82" s="80"/>
      <c r="F82" s="80"/>
    </row>
    <row r="83" ht="14.25" spans="1:6">
      <c r="A83" s="70" t="s">
        <v>40</v>
      </c>
      <c r="B83" s="70" t="s">
        <v>41</v>
      </c>
      <c r="C83" s="71">
        <v>2022</v>
      </c>
      <c r="D83" s="71">
        <v>2021</v>
      </c>
      <c r="E83" s="71">
        <v>2020</v>
      </c>
      <c r="F83" s="71">
        <v>2019</v>
      </c>
    </row>
    <row r="84" ht="14.25" spans="1:6">
      <c r="A84" s="100" t="s">
        <v>262</v>
      </c>
      <c r="B84" s="100" t="s">
        <v>98</v>
      </c>
      <c r="C84" s="99">
        <v>100</v>
      </c>
      <c r="D84" s="99">
        <v>99.9</v>
      </c>
      <c r="E84" s="99">
        <v>99.8</v>
      </c>
      <c r="F84" s="99">
        <v>99.9</v>
      </c>
    </row>
    <row r="85" ht="14.25" spans="1:6">
      <c r="A85" s="100" t="s">
        <v>263</v>
      </c>
      <c r="B85" s="100" t="s">
        <v>264</v>
      </c>
      <c r="C85" s="99">
        <v>0</v>
      </c>
      <c r="D85" s="99">
        <v>0</v>
      </c>
      <c r="E85" s="99">
        <v>0</v>
      </c>
      <c r="F85" s="99">
        <v>0</v>
      </c>
    </row>
    <row r="86" ht="14.25" spans="1:6">
      <c r="A86" s="100" t="s">
        <v>265</v>
      </c>
      <c r="B86" s="100" t="s">
        <v>266</v>
      </c>
      <c r="C86" s="99">
        <v>0</v>
      </c>
      <c r="D86" s="99">
        <v>0</v>
      </c>
      <c r="E86" s="99">
        <v>0</v>
      </c>
      <c r="F86" s="99">
        <v>0</v>
      </c>
    </row>
    <row r="87" ht="14.25" spans="1:6">
      <c r="A87" s="100" t="s">
        <v>267</v>
      </c>
      <c r="B87" s="100" t="s">
        <v>98</v>
      </c>
      <c r="C87" s="162">
        <v>99.6</v>
      </c>
      <c r="D87" s="162">
        <v>99.22</v>
      </c>
      <c r="E87" s="162">
        <v>99.29</v>
      </c>
      <c r="F87" s="162">
        <v>99.28</v>
      </c>
    </row>
    <row r="88" ht="14.25" spans="1:6">
      <c r="A88" s="100" t="s">
        <v>268</v>
      </c>
      <c r="B88" s="100" t="s">
        <v>66</v>
      </c>
      <c r="C88" s="163">
        <v>702.567</v>
      </c>
      <c r="D88" s="163">
        <v>699</v>
      </c>
      <c r="E88" s="163">
        <v>253</v>
      </c>
      <c r="F88" s="163">
        <v>206</v>
      </c>
    </row>
    <row r="89" ht="15" spans="1:6">
      <c r="A89" s="164" t="s">
        <v>269</v>
      </c>
      <c r="B89" s="164" t="s">
        <v>66</v>
      </c>
      <c r="C89" s="165">
        <v>3817.55</v>
      </c>
      <c r="D89" s="165">
        <v>1841</v>
      </c>
      <c r="E89" s="165">
        <v>2370</v>
      </c>
      <c r="F89" s="165">
        <v>2725</v>
      </c>
    </row>
    <row r="90" ht="15" spans="1:6">
      <c r="A90" s="117"/>
      <c r="B90" s="118"/>
      <c r="C90" s="118"/>
      <c r="D90" s="118"/>
      <c r="E90" s="118"/>
      <c r="F90" s="118"/>
    </row>
    <row r="91" ht="15" spans="1:6">
      <c r="A91" s="80" t="s">
        <v>270</v>
      </c>
      <c r="B91" s="80"/>
      <c r="C91" s="80"/>
      <c r="D91" s="80"/>
      <c r="E91" s="80"/>
      <c r="F91" s="80"/>
    </row>
    <row r="92" ht="14.25" spans="1:6">
      <c r="A92" s="70" t="s">
        <v>40</v>
      </c>
      <c r="B92" s="70" t="s">
        <v>41</v>
      </c>
      <c r="C92" s="71">
        <v>2022</v>
      </c>
      <c r="D92" s="71">
        <v>2021</v>
      </c>
      <c r="E92" s="71">
        <v>2020</v>
      </c>
      <c r="F92" s="71">
        <v>2019</v>
      </c>
    </row>
    <row r="93" spans="1:6">
      <c r="A93" s="100" t="s">
        <v>271</v>
      </c>
      <c r="B93" s="100" t="s">
        <v>43</v>
      </c>
      <c r="C93" s="166">
        <v>12.32</v>
      </c>
      <c r="D93" s="99">
        <v>7.71</v>
      </c>
      <c r="E93" s="99">
        <v>5.83</v>
      </c>
      <c r="F93" s="99">
        <v>5.39</v>
      </c>
    </row>
    <row r="94" spans="1:6">
      <c r="A94" s="100" t="s">
        <v>272</v>
      </c>
      <c r="B94" s="100" t="s">
        <v>266</v>
      </c>
      <c r="C94" s="99">
        <v>29</v>
      </c>
      <c r="D94" s="99">
        <v>32</v>
      </c>
      <c r="E94" s="167">
        <v>24</v>
      </c>
      <c r="F94" s="167">
        <v>27</v>
      </c>
    </row>
    <row r="95" ht="14.25" spans="1:6">
      <c r="A95" s="117"/>
      <c r="B95" s="118"/>
      <c r="C95" s="118"/>
      <c r="D95" s="118"/>
      <c r="E95" s="118"/>
      <c r="F95" s="118"/>
    </row>
    <row r="96" ht="15" spans="1:6">
      <c r="A96" s="168" t="s">
        <v>273</v>
      </c>
      <c r="B96" s="168"/>
      <c r="C96" s="168"/>
      <c r="D96" s="168"/>
      <c r="E96" s="168"/>
      <c r="F96" s="168"/>
    </row>
    <row r="97" ht="14.25" spans="1:6">
      <c r="A97" s="70" t="s">
        <v>40</v>
      </c>
      <c r="B97" s="70" t="s">
        <v>41</v>
      </c>
      <c r="C97" s="71">
        <v>2022</v>
      </c>
      <c r="D97" s="71">
        <v>2021</v>
      </c>
      <c r="E97" s="71">
        <v>2020</v>
      </c>
      <c r="F97" s="71">
        <v>2019</v>
      </c>
    </row>
    <row r="98" spans="1:6">
      <c r="A98" s="103" t="s">
        <v>274</v>
      </c>
      <c r="B98" s="103" t="s">
        <v>264</v>
      </c>
      <c r="C98" s="169">
        <v>5444</v>
      </c>
      <c r="D98" s="169">
        <v>5380</v>
      </c>
      <c r="E98" s="169">
        <v>4669</v>
      </c>
      <c r="F98" s="169">
        <v>4923</v>
      </c>
    </row>
    <row r="99" spans="1:6">
      <c r="A99" s="100" t="s">
        <v>275</v>
      </c>
      <c r="B99" s="100" t="s">
        <v>264</v>
      </c>
      <c r="C99" s="170">
        <v>4229</v>
      </c>
      <c r="D99" s="170">
        <v>4480</v>
      </c>
      <c r="E99" s="170">
        <v>4172</v>
      </c>
      <c r="F99" s="170">
        <v>4495</v>
      </c>
    </row>
    <row r="100" spans="1:6">
      <c r="A100" s="100" t="s">
        <v>276</v>
      </c>
      <c r="B100" s="100" t="s">
        <v>264</v>
      </c>
      <c r="C100" s="163">
        <v>1215</v>
      </c>
      <c r="D100" s="99">
        <v>900</v>
      </c>
      <c r="E100" s="99">
        <v>497</v>
      </c>
      <c r="F100" s="99">
        <v>428</v>
      </c>
    </row>
    <row r="101" spans="1:6">
      <c r="A101" s="103" t="s">
        <v>277</v>
      </c>
      <c r="B101" s="103" t="s">
        <v>264</v>
      </c>
      <c r="C101" s="169">
        <v>1547</v>
      </c>
      <c r="D101" s="171">
        <v>762</v>
      </c>
      <c r="E101" s="171">
        <v>917</v>
      </c>
      <c r="F101" s="171">
        <v>592</v>
      </c>
    </row>
    <row r="102" spans="1:6">
      <c r="A102" s="100" t="s">
        <v>278</v>
      </c>
      <c r="B102" s="100" t="s">
        <v>264</v>
      </c>
      <c r="C102" s="170">
        <v>1547</v>
      </c>
      <c r="D102" s="99">
        <v>762</v>
      </c>
      <c r="E102" s="99">
        <v>917</v>
      </c>
      <c r="F102" s="99">
        <v>592</v>
      </c>
    </row>
    <row r="103" ht="14.25" spans="1:6">
      <c r="A103" s="172" t="s">
        <v>279</v>
      </c>
      <c r="B103" s="172" t="s">
        <v>98</v>
      </c>
      <c r="C103" s="173">
        <v>65.2</v>
      </c>
      <c r="D103" s="174">
        <v>31.82</v>
      </c>
      <c r="E103" s="174" t="s">
        <v>54</v>
      </c>
      <c r="F103" s="174" t="s">
        <v>54</v>
      </c>
    </row>
    <row r="104" ht="15" spans="1:6">
      <c r="A104" s="117"/>
      <c r="B104" s="118"/>
      <c r="C104" s="118"/>
      <c r="D104" s="118"/>
      <c r="E104" s="118"/>
      <c r="F104" s="118"/>
    </row>
    <row r="105" ht="15" spans="1:6">
      <c r="A105" s="80" t="s">
        <v>280</v>
      </c>
      <c r="B105" s="80"/>
      <c r="C105" s="80"/>
      <c r="D105" s="80"/>
      <c r="E105" s="80"/>
      <c r="F105" s="80"/>
    </row>
    <row r="106" ht="14.25" spans="1:6">
      <c r="A106" s="70" t="s">
        <v>281</v>
      </c>
      <c r="B106" s="70" t="s">
        <v>41</v>
      </c>
      <c r="C106" s="71">
        <v>2022</v>
      </c>
      <c r="D106" s="71">
        <v>2021</v>
      </c>
      <c r="E106" s="71">
        <v>2020</v>
      </c>
      <c r="F106" s="71">
        <v>2019</v>
      </c>
    </row>
    <row r="107" ht="14.25" spans="1:6">
      <c r="A107" s="175" t="s">
        <v>282</v>
      </c>
      <c r="B107" s="175" t="s">
        <v>283</v>
      </c>
      <c r="C107" s="176">
        <f>C108+C109</f>
        <v>454.74</v>
      </c>
      <c r="D107" s="176">
        <v>423.83</v>
      </c>
      <c r="E107" s="176">
        <v>231.93</v>
      </c>
      <c r="F107" s="176">
        <v>195.21</v>
      </c>
    </row>
    <row r="108" ht="14.25" spans="1:6">
      <c r="A108" s="294" t="s">
        <v>284</v>
      </c>
      <c r="B108" s="73" t="s">
        <v>283</v>
      </c>
      <c r="C108" s="177">
        <v>250.67</v>
      </c>
      <c r="D108" s="177">
        <v>268.24</v>
      </c>
      <c r="E108" s="177">
        <v>178.03</v>
      </c>
      <c r="F108" s="177">
        <v>166.28</v>
      </c>
    </row>
    <row r="109" ht="15" spans="1:6">
      <c r="A109" s="295" t="s">
        <v>285</v>
      </c>
      <c r="B109" s="78" t="s">
        <v>283</v>
      </c>
      <c r="C109" s="178">
        <v>204.07</v>
      </c>
      <c r="D109" s="178">
        <v>155.59</v>
      </c>
      <c r="E109" s="178">
        <v>53.9</v>
      </c>
      <c r="F109" s="178">
        <v>28.93</v>
      </c>
    </row>
    <row r="110" ht="14.25"/>
    <row r="111" ht="15" spans="1:6">
      <c r="A111" s="80" t="s">
        <v>286</v>
      </c>
      <c r="B111" s="80"/>
      <c r="C111" s="80"/>
      <c r="D111" s="80"/>
      <c r="E111" s="80"/>
      <c r="F111" s="80"/>
    </row>
    <row r="112" ht="14.25" spans="1:6">
      <c r="A112" s="70" t="s">
        <v>40</v>
      </c>
      <c r="B112" s="70" t="s">
        <v>41</v>
      </c>
      <c r="C112" s="71">
        <v>2022</v>
      </c>
      <c r="D112" s="71">
        <v>2021</v>
      </c>
      <c r="E112" s="71">
        <v>2020</v>
      </c>
      <c r="F112" s="71">
        <v>2019</v>
      </c>
    </row>
    <row r="113" ht="14.25" spans="1:6">
      <c r="A113" s="175" t="s">
        <v>287</v>
      </c>
      <c r="B113" s="175" t="s">
        <v>43</v>
      </c>
      <c r="C113" s="176">
        <f>SUM(C114:C119)</f>
        <v>2853.94</v>
      </c>
      <c r="D113" s="176">
        <v>2359.11</v>
      </c>
      <c r="E113" s="176">
        <v>1800.15</v>
      </c>
      <c r="F113" s="176">
        <v>1489.2</v>
      </c>
    </row>
    <row r="114" spans="1:6">
      <c r="A114" s="293" t="s">
        <v>288</v>
      </c>
      <c r="B114" s="100" t="s">
        <v>43</v>
      </c>
      <c r="C114" s="166">
        <v>91.08</v>
      </c>
      <c r="D114" s="166">
        <v>71.51</v>
      </c>
      <c r="E114" s="166">
        <v>39.59</v>
      </c>
      <c r="F114" s="166">
        <v>37.65</v>
      </c>
    </row>
    <row r="115" spans="1:6">
      <c r="A115" s="293" t="s">
        <v>289</v>
      </c>
      <c r="B115" s="100" t="s">
        <v>43</v>
      </c>
      <c r="C115" s="166">
        <v>2511.41</v>
      </c>
      <c r="D115" s="166">
        <v>2106.53</v>
      </c>
      <c r="E115" s="166">
        <v>1635.57</v>
      </c>
      <c r="F115" s="166">
        <v>1338.64</v>
      </c>
    </row>
    <row r="116" s="91" customFormat="1" ht="14.25" spans="1:149">
      <c r="A116" s="100" t="s">
        <v>290</v>
      </c>
      <c r="B116" s="100" t="s">
        <v>43</v>
      </c>
      <c r="C116" s="166">
        <v>2.51</v>
      </c>
      <c r="D116" s="166">
        <v>2.68</v>
      </c>
      <c r="E116" s="166">
        <v>1.66</v>
      </c>
      <c r="F116" s="166">
        <v>1.78</v>
      </c>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c r="BC116" s="66"/>
      <c r="BD116" s="66"/>
      <c r="BE116" s="66"/>
      <c r="BF116" s="66"/>
      <c r="BG116" s="66"/>
      <c r="BH116" s="66"/>
      <c r="BI116" s="66"/>
      <c r="BJ116" s="66"/>
      <c r="BK116" s="66"/>
      <c r="BL116" s="66"/>
      <c r="BM116" s="66"/>
      <c r="BN116" s="66"/>
      <c r="BO116" s="66"/>
      <c r="BP116" s="66"/>
      <c r="BQ116" s="66"/>
      <c r="BR116" s="66"/>
      <c r="BS116" s="66"/>
      <c r="BT116" s="66"/>
      <c r="BU116" s="66"/>
      <c r="BV116" s="66"/>
      <c r="BW116" s="66"/>
      <c r="BX116" s="66"/>
      <c r="BY116" s="66"/>
      <c r="BZ116" s="66"/>
      <c r="CA116" s="66"/>
      <c r="CB116" s="66"/>
      <c r="CC116" s="66"/>
      <c r="CD116" s="66"/>
      <c r="CE116" s="66"/>
      <c r="CF116" s="66"/>
      <c r="CG116" s="66"/>
      <c r="CH116" s="66"/>
      <c r="CI116" s="66"/>
      <c r="CJ116" s="66"/>
      <c r="CK116" s="66"/>
      <c r="CL116" s="66"/>
      <c r="CM116" s="66"/>
      <c r="CN116" s="66"/>
      <c r="CO116" s="66"/>
      <c r="CP116" s="66"/>
      <c r="CQ116" s="66"/>
      <c r="CR116" s="66"/>
      <c r="CS116" s="66"/>
      <c r="CT116" s="66"/>
      <c r="CU116" s="66"/>
      <c r="CV116" s="66"/>
      <c r="CW116" s="66"/>
      <c r="CX116" s="66"/>
      <c r="CY116" s="66"/>
      <c r="CZ116" s="66"/>
      <c r="DA116" s="66"/>
      <c r="DB116" s="66"/>
      <c r="DC116" s="66"/>
      <c r="DD116" s="66"/>
      <c r="DE116" s="66"/>
      <c r="DF116" s="66"/>
      <c r="DG116" s="66"/>
      <c r="DH116" s="66"/>
      <c r="DI116" s="66"/>
      <c r="DJ116" s="66"/>
      <c r="DK116" s="66"/>
      <c r="DL116" s="66"/>
      <c r="DM116" s="66"/>
      <c r="DN116" s="66"/>
      <c r="DO116" s="66"/>
      <c r="DP116" s="66"/>
      <c r="DQ116" s="66"/>
      <c r="DR116" s="66"/>
      <c r="DS116" s="66"/>
      <c r="DT116" s="66"/>
      <c r="DU116" s="66"/>
      <c r="DV116" s="66"/>
      <c r="DW116" s="66"/>
      <c r="DX116" s="66"/>
      <c r="DY116" s="66"/>
      <c r="DZ116" s="66"/>
      <c r="EA116" s="66"/>
      <c r="EB116" s="66"/>
      <c r="EC116" s="66"/>
      <c r="ED116" s="66"/>
      <c r="EE116" s="66"/>
      <c r="EF116" s="66"/>
      <c r="EG116" s="66"/>
      <c r="EH116" s="66"/>
      <c r="EI116" s="66"/>
      <c r="EJ116" s="66"/>
      <c r="EK116" s="66"/>
      <c r="EL116" s="66"/>
      <c r="EM116" s="66"/>
      <c r="EN116" s="66"/>
      <c r="EO116" s="66"/>
      <c r="EP116" s="66"/>
      <c r="EQ116" s="66"/>
      <c r="ER116" s="66"/>
      <c r="ES116" s="66"/>
    </row>
    <row r="117" s="91" customFormat="1" ht="14.25" spans="1:149">
      <c r="A117" s="100" t="s">
        <v>291</v>
      </c>
      <c r="B117" s="100" t="s">
        <v>43</v>
      </c>
      <c r="C117" s="166">
        <v>81.15</v>
      </c>
      <c r="D117" s="166">
        <v>53.75</v>
      </c>
      <c r="E117" s="166">
        <v>35.07</v>
      </c>
      <c r="F117" s="166">
        <v>31.4</v>
      </c>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c r="AT117" s="66"/>
      <c r="AU117" s="66"/>
      <c r="AV117" s="66"/>
      <c r="AW117" s="66"/>
      <c r="AX117" s="66"/>
      <c r="AY117" s="66"/>
      <c r="AZ117" s="66"/>
      <c r="BA117" s="66"/>
      <c r="BB117" s="66"/>
      <c r="BC117" s="66"/>
      <c r="BD117" s="66"/>
      <c r="BE117" s="66"/>
      <c r="BF117" s="66"/>
      <c r="BG117" s="66"/>
      <c r="BH117" s="66"/>
      <c r="BI117" s="66"/>
      <c r="BJ117" s="66"/>
      <c r="BK117" s="66"/>
      <c r="BL117" s="66"/>
      <c r="BM117" s="66"/>
      <c r="BN117" s="66"/>
      <c r="BO117" s="66"/>
      <c r="BP117" s="66"/>
      <c r="BQ117" s="66"/>
      <c r="BR117" s="66"/>
      <c r="BS117" s="66"/>
      <c r="BT117" s="66"/>
      <c r="BU117" s="66"/>
      <c r="BV117" s="66"/>
      <c r="BW117" s="66"/>
      <c r="BX117" s="66"/>
      <c r="BY117" s="66"/>
      <c r="BZ117" s="66"/>
      <c r="CA117" s="66"/>
      <c r="CB117" s="66"/>
      <c r="CC117" s="66"/>
      <c r="CD117" s="66"/>
      <c r="CE117" s="66"/>
      <c r="CF117" s="66"/>
      <c r="CG117" s="66"/>
      <c r="CH117" s="66"/>
      <c r="CI117" s="66"/>
      <c r="CJ117" s="66"/>
      <c r="CK117" s="66"/>
      <c r="CL117" s="66"/>
      <c r="CM117" s="66"/>
      <c r="CN117" s="66"/>
      <c r="CO117" s="66"/>
      <c r="CP117" s="66"/>
      <c r="CQ117" s="66"/>
      <c r="CR117" s="66"/>
      <c r="CS117" s="66"/>
      <c r="CT117" s="66"/>
      <c r="CU117" s="66"/>
      <c r="CV117" s="66"/>
      <c r="CW117" s="66"/>
      <c r="CX117" s="66"/>
      <c r="CY117" s="66"/>
      <c r="CZ117" s="66"/>
      <c r="DA117" s="66"/>
      <c r="DB117" s="66"/>
      <c r="DC117" s="66"/>
      <c r="DD117" s="66"/>
      <c r="DE117" s="66"/>
      <c r="DF117" s="66"/>
      <c r="DG117" s="66"/>
      <c r="DH117" s="66"/>
      <c r="DI117" s="66"/>
      <c r="DJ117" s="66"/>
      <c r="DK117" s="66"/>
      <c r="DL117" s="66"/>
      <c r="DM117" s="66"/>
      <c r="DN117" s="66"/>
      <c r="DO117" s="66"/>
      <c r="DP117" s="66"/>
      <c r="DQ117" s="66"/>
      <c r="DR117" s="66"/>
      <c r="DS117" s="66"/>
      <c r="DT117" s="66"/>
      <c r="DU117" s="66"/>
      <c r="DV117" s="66"/>
      <c r="DW117" s="66"/>
      <c r="DX117" s="66"/>
      <c r="DY117" s="66"/>
      <c r="DZ117" s="66"/>
      <c r="EA117" s="66"/>
      <c r="EB117" s="66"/>
      <c r="EC117" s="66"/>
      <c r="ED117" s="66"/>
      <c r="EE117" s="66"/>
      <c r="EF117" s="66"/>
      <c r="EG117" s="66"/>
      <c r="EH117" s="66"/>
      <c r="EI117" s="66"/>
      <c r="EJ117" s="66"/>
      <c r="EK117" s="66"/>
      <c r="EL117" s="66"/>
      <c r="EM117" s="66"/>
      <c r="EN117" s="66"/>
      <c r="EO117" s="66"/>
      <c r="EP117" s="66"/>
      <c r="EQ117" s="66"/>
      <c r="ER117" s="66"/>
      <c r="ES117" s="66"/>
    </row>
    <row r="118" s="91" customFormat="1" ht="14.25" spans="1:149">
      <c r="A118" s="100" t="s">
        <v>292</v>
      </c>
      <c r="B118" s="100" t="s">
        <v>43</v>
      </c>
      <c r="C118" s="166">
        <v>39.53</v>
      </c>
      <c r="D118" s="166">
        <v>24.04</v>
      </c>
      <c r="E118" s="166">
        <v>23.09</v>
      </c>
      <c r="F118" s="166">
        <v>20.48</v>
      </c>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c r="AT118" s="66"/>
      <c r="AU118" s="66"/>
      <c r="AV118" s="66"/>
      <c r="AW118" s="66"/>
      <c r="AX118" s="66"/>
      <c r="AY118" s="66"/>
      <c r="AZ118" s="66"/>
      <c r="BA118" s="66"/>
      <c r="BB118" s="66"/>
      <c r="BC118" s="66"/>
      <c r="BD118" s="66"/>
      <c r="BE118" s="66"/>
      <c r="BF118" s="66"/>
      <c r="BG118" s="66"/>
      <c r="BH118" s="66"/>
      <c r="BI118" s="66"/>
      <c r="BJ118" s="66"/>
      <c r="BK118" s="66"/>
      <c r="BL118" s="66"/>
      <c r="BM118" s="66"/>
      <c r="BN118" s="66"/>
      <c r="BO118" s="66"/>
      <c r="BP118" s="66"/>
      <c r="BQ118" s="66"/>
      <c r="BR118" s="66"/>
      <c r="BS118" s="66"/>
      <c r="BT118" s="66"/>
      <c r="BU118" s="66"/>
      <c r="BV118" s="66"/>
      <c r="BW118" s="66"/>
      <c r="BX118" s="66"/>
      <c r="BY118" s="66"/>
      <c r="BZ118" s="66"/>
      <c r="CA118" s="66"/>
      <c r="CB118" s="66"/>
      <c r="CC118" s="66"/>
      <c r="CD118" s="66"/>
      <c r="CE118" s="66"/>
      <c r="CF118" s="66"/>
      <c r="CG118" s="66"/>
      <c r="CH118" s="66"/>
      <c r="CI118" s="66"/>
      <c r="CJ118" s="66"/>
      <c r="CK118" s="66"/>
      <c r="CL118" s="66"/>
      <c r="CM118" s="66"/>
      <c r="CN118" s="66"/>
      <c r="CO118" s="66"/>
      <c r="CP118" s="66"/>
      <c r="CQ118" s="66"/>
      <c r="CR118" s="66"/>
      <c r="CS118" s="66"/>
      <c r="CT118" s="66"/>
      <c r="CU118" s="66"/>
      <c r="CV118" s="66"/>
      <c r="CW118" s="66"/>
      <c r="CX118" s="66"/>
      <c r="CY118" s="66"/>
      <c r="CZ118" s="66"/>
      <c r="DA118" s="66"/>
      <c r="DB118" s="66"/>
      <c r="DC118" s="66"/>
      <c r="DD118" s="66"/>
      <c r="DE118" s="66"/>
      <c r="DF118" s="66"/>
      <c r="DG118" s="66"/>
      <c r="DH118" s="66"/>
      <c r="DI118" s="66"/>
      <c r="DJ118" s="66"/>
      <c r="DK118" s="66"/>
      <c r="DL118" s="66"/>
      <c r="DM118" s="66"/>
      <c r="DN118" s="66"/>
      <c r="DO118" s="66"/>
      <c r="DP118" s="66"/>
      <c r="DQ118" s="66"/>
      <c r="DR118" s="66"/>
      <c r="DS118" s="66"/>
      <c r="DT118" s="66"/>
      <c r="DU118" s="66"/>
      <c r="DV118" s="66"/>
      <c r="DW118" s="66"/>
      <c r="DX118" s="66"/>
      <c r="DY118" s="66"/>
      <c r="DZ118" s="66"/>
      <c r="EA118" s="66"/>
      <c r="EB118" s="66"/>
      <c r="EC118" s="66"/>
      <c r="ED118" s="66"/>
      <c r="EE118" s="66"/>
      <c r="EF118" s="66"/>
      <c r="EG118" s="66"/>
      <c r="EH118" s="66"/>
      <c r="EI118" s="66"/>
      <c r="EJ118" s="66"/>
      <c r="EK118" s="66"/>
      <c r="EL118" s="66"/>
      <c r="EM118" s="66"/>
      <c r="EN118" s="66"/>
      <c r="EO118" s="66"/>
      <c r="EP118" s="66"/>
      <c r="EQ118" s="66"/>
      <c r="ER118" s="66"/>
      <c r="ES118" s="66"/>
    </row>
    <row r="119" spans="1:6">
      <c r="A119" s="100" t="s">
        <v>293</v>
      </c>
      <c r="B119" s="100" t="s">
        <v>43</v>
      </c>
      <c r="C119" s="166">
        <v>128.26</v>
      </c>
      <c r="D119" s="166">
        <v>100.6</v>
      </c>
      <c r="E119" s="166">
        <v>65.17</v>
      </c>
      <c r="F119" s="166">
        <v>59.25</v>
      </c>
    </row>
    <row r="120" ht="14.25" spans="1:6">
      <c r="A120" s="175" t="s">
        <v>294</v>
      </c>
      <c r="B120" s="175" t="s">
        <v>43</v>
      </c>
      <c r="C120" s="176">
        <v>509.04</v>
      </c>
      <c r="D120" s="176">
        <v>394.83</v>
      </c>
      <c r="E120" s="176">
        <v>214.09</v>
      </c>
      <c r="F120" s="176">
        <v>169.78</v>
      </c>
    </row>
    <row r="121" ht="14.25" spans="1:6">
      <c r="A121" s="175" t="s">
        <v>295</v>
      </c>
      <c r="B121" s="175" t="s">
        <v>296</v>
      </c>
      <c r="C121" s="176">
        <v>1.94</v>
      </c>
      <c r="D121" s="176">
        <v>1.53</v>
      </c>
      <c r="E121" s="176">
        <v>0.84</v>
      </c>
      <c r="F121" s="176">
        <v>0.73</v>
      </c>
    </row>
  </sheetData>
  <mergeCells count="26">
    <mergeCell ref="A1:F1"/>
    <mergeCell ref="A4:F4"/>
    <mergeCell ref="A6:F6"/>
    <mergeCell ref="A9:F9"/>
    <mergeCell ref="A12:F12"/>
    <mergeCell ref="A18:F18"/>
    <mergeCell ref="A22:F22"/>
    <mergeCell ref="A25:F25"/>
    <mergeCell ref="A29:F29"/>
    <mergeCell ref="A32:F32"/>
    <mergeCell ref="A43:F43"/>
    <mergeCell ref="A45:D45"/>
    <mergeCell ref="A48:F48"/>
    <mergeCell ref="A52:D52"/>
    <mergeCell ref="A59:F59"/>
    <mergeCell ref="A74:F74"/>
    <mergeCell ref="A75:F75"/>
    <mergeCell ref="A76:F76"/>
    <mergeCell ref="A77:F77"/>
    <mergeCell ref="A78:F78"/>
    <mergeCell ref="A79:F79"/>
    <mergeCell ref="A82:F82"/>
    <mergeCell ref="A91:F91"/>
    <mergeCell ref="A96:F96"/>
    <mergeCell ref="A105:F105"/>
    <mergeCell ref="A111:F111"/>
  </mergeCells>
  <pageMargins left="0.7" right="0.7" top="0.75" bottom="0.75" header="0.3" footer="0.3"/>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H2" sqref="H2"/>
    </sheetView>
  </sheetViews>
  <sheetFormatPr defaultColWidth="9.125" defaultRowHeight="13.5" outlineLevelCol="7"/>
  <cols>
    <col min="1" max="2" width="34.5" style="65" customWidth="1"/>
    <col min="3" max="3" width="20.375" style="66" customWidth="1"/>
    <col min="4" max="4" width="19.5" style="66" customWidth="1"/>
    <col min="5" max="5" width="20.375" style="66" customWidth="1"/>
    <col min="6" max="6" width="13.375" style="66" customWidth="1"/>
    <col min="7" max="7" width="14.625" style="66" customWidth="1"/>
    <col min="8" max="8" width="25.25" style="66" customWidth="1"/>
    <col min="9" max="16384" width="9.125" style="66"/>
  </cols>
  <sheetData>
    <row r="1" ht="39.6" customHeight="1" spans="1:8">
      <c r="A1" s="67" t="s">
        <v>0</v>
      </c>
      <c r="B1" s="67"/>
      <c r="C1" s="67"/>
      <c r="D1" s="67"/>
      <c r="E1" s="67"/>
      <c r="F1" s="67"/>
      <c r="G1" s="67"/>
      <c r="H1" s="30" t="s">
        <v>1</v>
      </c>
    </row>
    <row r="2" ht="25.5" spans="1:5">
      <c r="A2" s="4" t="s">
        <v>297</v>
      </c>
      <c r="B2" s="4"/>
      <c r="C2" s="4"/>
      <c r="D2" s="4"/>
      <c r="E2" s="4"/>
    </row>
    <row r="3" ht="25.5" spans="1:5">
      <c r="A3" s="4"/>
      <c r="B3" s="4"/>
      <c r="C3" s="4"/>
      <c r="D3" s="4"/>
      <c r="E3" s="4"/>
    </row>
    <row r="4" ht="15" spans="1:7">
      <c r="A4" s="80" t="s">
        <v>298</v>
      </c>
      <c r="B4" s="80"/>
      <c r="C4" s="80"/>
      <c r="D4" s="80"/>
      <c r="E4" s="80"/>
      <c r="F4" s="80"/>
      <c r="G4" s="80"/>
    </row>
    <row r="5" ht="14.25" spans="1:7">
      <c r="A5" s="70" t="s">
        <v>40</v>
      </c>
      <c r="B5" s="70"/>
      <c r="C5" s="71" t="s">
        <v>299</v>
      </c>
      <c r="D5" s="71" t="s">
        <v>300</v>
      </c>
      <c r="E5" s="71" t="s">
        <v>301</v>
      </c>
      <c r="F5" s="71" t="s">
        <v>302</v>
      </c>
      <c r="G5" s="71" t="s">
        <v>303</v>
      </c>
    </row>
    <row r="6" ht="14.25" spans="1:7">
      <c r="A6" s="73" t="s">
        <v>304</v>
      </c>
      <c r="B6" s="73"/>
      <c r="C6" s="76">
        <v>13</v>
      </c>
      <c r="D6" s="76">
        <v>6</v>
      </c>
      <c r="E6" s="76">
        <v>1</v>
      </c>
      <c r="F6" s="76">
        <v>6</v>
      </c>
      <c r="G6" s="76">
        <v>2</v>
      </c>
    </row>
    <row r="7" ht="15" spans="1:7">
      <c r="A7" s="78" t="s">
        <v>146</v>
      </c>
      <c r="B7" s="78"/>
      <c r="C7" s="81">
        <v>1</v>
      </c>
      <c r="D7" s="82">
        <v>0.462</v>
      </c>
      <c r="E7" s="82">
        <v>0.077</v>
      </c>
      <c r="F7" s="82">
        <v>0.462</v>
      </c>
      <c r="G7" s="82">
        <f>G6/C6</f>
        <v>0.153846153846154</v>
      </c>
    </row>
    <row r="8" ht="21" spans="1:5">
      <c r="A8" s="83"/>
      <c r="B8" s="83"/>
      <c r="C8" s="83"/>
      <c r="D8" s="83"/>
      <c r="E8" s="83"/>
    </row>
    <row r="9" ht="15" spans="1:7">
      <c r="A9" s="68" t="s">
        <v>305</v>
      </c>
      <c r="B9" s="68"/>
      <c r="C9" s="68"/>
      <c r="D9" s="68"/>
      <c r="E9" s="68"/>
      <c r="F9" s="69"/>
      <c r="G9" s="69"/>
    </row>
    <row r="10" ht="14.25" spans="1:5">
      <c r="A10" s="70" t="s">
        <v>40</v>
      </c>
      <c r="B10" s="71">
        <v>2022</v>
      </c>
      <c r="C10" s="71">
        <v>2021</v>
      </c>
      <c r="D10" s="71">
        <v>2020</v>
      </c>
      <c r="E10" s="71">
        <v>2019</v>
      </c>
    </row>
    <row r="11" ht="14.25" spans="1:5">
      <c r="A11" s="84" t="s">
        <v>306</v>
      </c>
      <c r="B11" s="84"/>
      <c r="C11" s="84"/>
      <c r="D11" s="84"/>
      <c r="E11" s="84"/>
    </row>
    <row r="12" ht="14.25" spans="1:5">
      <c r="A12" s="73" t="s">
        <v>307</v>
      </c>
      <c r="B12" s="85">
        <v>1</v>
      </c>
      <c r="C12" s="85">
        <v>1</v>
      </c>
      <c r="D12" s="86">
        <v>0.8719</v>
      </c>
      <c r="E12" s="86">
        <v>0.8329</v>
      </c>
    </row>
    <row r="13" ht="14.25" spans="1:5">
      <c r="A13" s="73" t="s">
        <v>308</v>
      </c>
      <c r="B13" s="86">
        <v>0.755</v>
      </c>
      <c r="C13" s="86">
        <v>0.6482</v>
      </c>
      <c r="D13" s="86">
        <v>0.6396</v>
      </c>
      <c r="E13" s="86">
        <v>0.68</v>
      </c>
    </row>
    <row r="14" ht="14.25" spans="1:5">
      <c r="A14" s="73" t="s">
        <v>309</v>
      </c>
      <c r="B14" s="86">
        <v>0.709</v>
      </c>
      <c r="C14" s="86">
        <v>0.621</v>
      </c>
      <c r="D14" s="86">
        <v>0.6155</v>
      </c>
      <c r="E14" s="86">
        <v>0.5824</v>
      </c>
    </row>
    <row r="15" ht="14.25" spans="1:5">
      <c r="A15" s="84" t="s">
        <v>310</v>
      </c>
      <c r="B15" s="84"/>
      <c r="C15" s="84"/>
      <c r="D15" s="84"/>
      <c r="E15" s="84"/>
    </row>
    <row r="16" ht="14.25" spans="1:5">
      <c r="A16" s="73" t="s">
        <v>311</v>
      </c>
      <c r="B16" s="87">
        <v>204</v>
      </c>
      <c r="C16" s="76">
        <v>154</v>
      </c>
      <c r="D16" s="76">
        <v>104</v>
      </c>
      <c r="E16" s="76" t="s">
        <v>54</v>
      </c>
    </row>
    <row r="17" ht="14.25" spans="1:5">
      <c r="A17" s="73" t="s">
        <v>312</v>
      </c>
      <c r="B17" s="87">
        <v>86</v>
      </c>
      <c r="C17" s="76">
        <v>63</v>
      </c>
      <c r="D17" s="76">
        <v>28</v>
      </c>
      <c r="E17" s="76" t="s">
        <v>54</v>
      </c>
    </row>
    <row r="18" ht="14.25" spans="1:5">
      <c r="A18" s="73" t="s">
        <v>313</v>
      </c>
      <c r="B18" s="87">
        <v>63</v>
      </c>
      <c r="C18" s="76">
        <v>54</v>
      </c>
      <c r="D18" s="76">
        <v>33</v>
      </c>
      <c r="E18" s="76" t="s">
        <v>54</v>
      </c>
    </row>
    <row r="19" ht="15" spans="1:5">
      <c r="A19" s="78" t="s">
        <v>314</v>
      </c>
      <c r="B19" s="88">
        <v>55</v>
      </c>
      <c r="C19" s="89">
        <v>37</v>
      </c>
      <c r="D19" s="89">
        <v>43</v>
      </c>
      <c r="E19" s="89" t="s">
        <v>54</v>
      </c>
    </row>
    <row r="20" ht="14.25"/>
  </sheetData>
  <mergeCells count="5">
    <mergeCell ref="A1:G1"/>
    <mergeCell ref="A4:G4"/>
    <mergeCell ref="A9:E9"/>
    <mergeCell ref="A11:E11"/>
    <mergeCell ref="A15:E15"/>
  </mergeCells>
  <pageMargins left="0.7" right="0.7" top="0.75" bottom="0.75" header="0.3" footer="0.3"/>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A23" sqref="A23"/>
    </sheetView>
  </sheetViews>
  <sheetFormatPr defaultColWidth="9.125" defaultRowHeight="13.5" outlineLevelCol="6"/>
  <cols>
    <col min="1" max="1" width="34.25" style="65" customWidth="1"/>
    <col min="2" max="3" width="13.875" style="66" customWidth="1"/>
    <col min="4" max="4" width="12.625" style="66" customWidth="1"/>
    <col min="5" max="6" width="13.875" style="66" customWidth="1"/>
    <col min="7" max="7" width="21.375" style="66" customWidth="1"/>
    <col min="8" max="16384" width="9.125" style="66"/>
  </cols>
  <sheetData>
    <row r="1" ht="32.25" customHeight="1" spans="1:7">
      <c r="A1" s="67" t="s">
        <v>0</v>
      </c>
      <c r="B1" s="67"/>
      <c r="C1" s="67"/>
      <c r="D1" s="67"/>
      <c r="E1" s="67"/>
      <c r="F1" s="67"/>
      <c r="G1" s="30" t="s">
        <v>1</v>
      </c>
    </row>
    <row r="2" ht="25.5" spans="1:1">
      <c r="A2" s="4" t="s">
        <v>315</v>
      </c>
    </row>
    <row r="4" ht="15" spans="1:7">
      <c r="A4" s="68" t="s">
        <v>316</v>
      </c>
      <c r="B4" s="68"/>
      <c r="C4" s="68"/>
      <c r="D4" s="68"/>
      <c r="E4" s="68"/>
      <c r="F4" s="68"/>
      <c r="G4" s="69"/>
    </row>
    <row r="5" ht="14.25" spans="1:6">
      <c r="A5" s="70" t="s">
        <v>40</v>
      </c>
      <c r="B5" s="70" t="s">
        <v>41</v>
      </c>
      <c r="C5" s="71">
        <v>2022</v>
      </c>
      <c r="D5" s="71">
        <v>2021</v>
      </c>
      <c r="E5" s="71">
        <v>2020</v>
      </c>
      <c r="F5" s="71">
        <v>2019</v>
      </c>
    </row>
    <row r="6" ht="14.25" spans="1:6">
      <c r="A6" s="72" t="s">
        <v>317</v>
      </c>
      <c r="B6" s="72"/>
      <c r="C6" s="72"/>
      <c r="D6" s="72"/>
      <c r="E6" s="72"/>
      <c r="F6" s="72"/>
    </row>
    <row r="7" ht="14.25" spans="1:6">
      <c r="A7" s="73" t="s">
        <v>318</v>
      </c>
      <c r="B7" s="73" t="s">
        <v>43</v>
      </c>
      <c r="C7" s="74">
        <v>2703</v>
      </c>
      <c r="D7" s="74">
        <v>2251</v>
      </c>
      <c r="E7" s="74">
        <v>1715</v>
      </c>
      <c r="F7" s="74">
        <v>1361</v>
      </c>
    </row>
    <row r="8" ht="14.25" spans="1:6">
      <c r="A8" s="73" t="s">
        <v>319</v>
      </c>
      <c r="B8" s="73" t="s">
        <v>43</v>
      </c>
      <c r="C8" s="66">
        <v>300</v>
      </c>
      <c r="D8" s="74">
        <v>248</v>
      </c>
      <c r="E8" s="74">
        <v>108</v>
      </c>
      <c r="F8" s="74">
        <v>70</v>
      </c>
    </row>
    <row r="9" ht="14.25" spans="1:6">
      <c r="A9" s="73" t="s">
        <v>320</v>
      </c>
      <c r="B9" s="73" t="s">
        <v>43</v>
      </c>
      <c r="C9" s="74">
        <v>200</v>
      </c>
      <c r="D9" s="74">
        <v>157</v>
      </c>
      <c r="E9" s="74">
        <v>65</v>
      </c>
      <c r="F9" s="74">
        <v>43</v>
      </c>
    </row>
    <row r="10" ht="14.25" spans="1:6">
      <c r="A10" s="73" t="s">
        <v>321</v>
      </c>
      <c r="B10" s="73" t="s">
        <v>43</v>
      </c>
      <c r="C10" s="74">
        <v>3060</v>
      </c>
      <c r="D10" s="74">
        <v>2086</v>
      </c>
      <c r="E10" s="74">
        <v>1823</v>
      </c>
      <c r="F10" s="74">
        <v>1238</v>
      </c>
    </row>
    <row r="11" ht="14.25" spans="1:6">
      <c r="A11" s="75" t="s">
        <v>322</v>
      </c>
      <c r="B11" s="75"/>
      <c r="C11" s="75"/>
      <c r="D11" s="75"/>
      <c r="E11" s="75"/>
      <c r="F11" s="75"/>
    </row>
    <row r="12" ht="14.25" spans="1:6">
      <c r="A12" s="73" t="s">
        <v>323</v>
      </c>
      <c r="B12" s="73" t="s">
        <v>324</v>
      </c>
      <c r="C12" s="76">
        <v>88</v>
      </c>
      <c r="D12" s="76">
        <v>58</v>
      </c>
      <c r="E12" s="76">
        <v>45</v>
      </c>
      <c r="F12" s="76">
        <v>37</v>
      </c>
    </row>
    <row r="13" ht="14.25" spans="1:6">
      <c r="A13" s="73" t="s">
        <v>325</v>
      </c>
      <c r="B13" s="73" t="s">
        <v>66</v>
      </c>
      <c r="C13" s="76">
        <v>56</v>
      </c>
      <c r="D13" s="76">
        <v>48</v>
      </c>
      <c r="E13" s="76">
        <v>41</v>
      </c>
      <c r="F13" s="76">
        <v>41</v>
      </c>
    </row>
    <row r="14" ht="14.25" spans="1:6">
      <c r="A14" s="73" t="s">
        <v>326</v>
      </c>
      <c r="B14" s="73" t="s">
        <v>324</v>
      </c>
      <c r="C14" s="76">
        <v>44</v>
      </c>
      <c r="D14" s="76">
        <v>43</v>
      </c>
      <c r="E14" s="76">
        <v>38</v>
      </c>
      <c r="F14" s="76">
        <v>37</v>
      </c>
    </row>
    <row r="15" ht="14.25" spans="1:6">
      <c r="A15" s="72" t="s">
        <v>327</v>
      </c>
      <c r="B15" s="72"/>
      <c r="C15" s="72"/>
      <c r="D15" s="72"/>
      <c r="E15" s="72"/>
      <c r="F15" s="72"/>
    </row>
    <row r="16" ht="14.25" spans="1:7">
      <c r="A16" s="73" t="s">
        <v>328</v>
      </c>
      <c r="B16" s="73" t="s">
        <v>324</v>
      </c>
      <c r="C16" s="74">
        <v>7371.86</v>
      </c>
      <c r="D16" s="74">
        <v>6277</v>
      </c>
      <c r="E16" s="74">
        <v>6206</v>
      </c>
      <c r="F16" s="74">
        <v>5725</v>
      </c>
      <c r="G16" s="77"/>
    </row>
    <row r="17" ht="14.25" spans="1:7">
      <c r="A17" s="73" t="s">
        <v>329</v>
      </c>
      <c r="B17" s="73" t="s">
        <v>66</v>
      </c>
      <c r="C17" s="74">
        <v>3117.09</v>
      </c>
      <c r="D17" s="74">
        <v>2373</v>
      </c>
      <c r="E17" s="74">
        <v>2334</v>
      </c>
      <c r="F17" s="74">
        <v>1887</v>
      </c>
      <c r="G17" s="77"/>
    </row>
    <row r="18" ht="14.25" spans="1:7">
      <c r="A18" s="73" t="s">
        <v>330</v>
      </c>
      <c r="B18" s="73" t="s">
        <v>324</v>
      </c>
      <c r="C18" s="74">
        <v>1118.33</v>
      </c>
      <c r="D18" s="74">
        <v>962</v>
      </c>
      <c r="E18" s="74">
        <v>1033</v>
      </c>
      <c r="F18" s="74">
        <v>856</v>
      </c>
      <c r="G18" s="77"/>
    </row>
    <row r="19" ht="15" spans="1:6">
      <c r="A19" s="78" t="s">
        <v>331</v>
      </c>
      <c r="B19" s="78" t="s">
        <v>324</v>
      </c>
      <c r="C19" s="79">
        <v>1215</v>
      </c>
      <c r="D19" s="79">
        <v>763</v>
      </c>
      <c r="E19" s="79" t="s">
        <v>54</v>
      </c>
      <c r="F19" s="79" t="s">
        <v>54</v>
      </c>
    </row>
    <row r="20" ht="14.25"/>
  </sheetData>
  <mergeCells count="5">
    <mergeCell ref="A1:F1"/>
    <mergeCell ref="A4:F4"/>
    <mergeCell ref="A6:F6"/>
    <mergeCell ref="A11:F11"/>
    <mergeCell ref="A15:F15"/>
  </mergeCells>
  <pageMargins left="0.7" right="0.7" top="0.75" bottom="0.75" header="0.3" footer="0.3"/>
  <pageSetup paperSize="9" orientation="portrait"/>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
  <sheetViews>
    <sheetView workbookViewId="0">
      <selection activeCell="I2" sqref="I2"/>
    </sheetView>
  </sheetViews>
  <sheetFormatPr defaultColWidth="9" defaultRowHeight="14.25"/>
  <cols>
    <col min="1" max="1" width="4" style="1" customWidth="1"/>
    <col min="2" max="2" width="23.125" style="1" customWidth="1"/>
    <col min="3" max="3" width="11" style="1" customWidth="1"/>
    <col min="4" max="4" width="9.25" style="1" customWidth="1"/>
    <col min="5" max="5" width="31.5" style="1" customWidth="1"/>
    <col min="6" max="7" width="13.5" style="1" customWidth="1"/>
    <col min="8" max="8" width="27.375" style="1" customWidth="1"/>
    <col min="9" max="9" width="24" style="1" customWidth="1"/>
    <col min="10" max="10" width="12.625" style="1"/>
    <col min="11" max="16384" width="9" style="1"/>
  </cols>
  <sheetData>
    <row r="1" ht="35.25" customHeight="1" spans="1:9">
      <c r="A1" s="32" t="s">
        <v>332</v>
      </c>
      <c r="B1" s="33"/>
      <c r="C1" s="33"/>
      <c r="D1" s="33"/>
      <c r="E1" s="33"/>
      <c r="F1" s="33"/>
      <c r="G1" s="33"/>
      <c r="H1" s="33"/>
      <c r="I1" s="30" t="s">
        <v>1</v>
      </c>
    </row>
    <row r="2" ht="51" customHeight="1" spans="1:8">
      <c r="A2" s="4" t="s">
        <v>333</v>
      </c>
      <c r="B2" s="34"/>
      <c r="C2" s="34"/>
      <c r="D2" s="34"/>
      <c r="E2" s="34"/>
      <c r="F2" s="34"/>
      <c r="G2" s="34"/>
      <c r="H2" s="34"/>
    </row>
    <row r="3" ht="23.25" customHeight="1" spans="1:8">
      <c r="A3" s="35" t="s">
        <v>334</v>
      </c>
      <c r="B3" s="36"/>
      <c r="C3" s="36"/>
      <c r="D3" s="36"/>
      <c r="E3" s="36"/>
      <c r="F3" s="36"/>
      <c r="G3" s="36"/>
      <c r="H3" s="36"/>
    </row>
    <row r="4" s="31" customFormat="1" ht="15" spans="1:8">
      <c r="A4" s="37" t="s">
        <v>335</v>
      </c>
      <c r="B4" s="38" t="s">
        <v>336</v>
      </c>
      <c r="C4" s="38" t="s">
        <v>337</v>
      </c>
      <c r="D4" s="38" t="s">
        <v>338</v>
      </c>
      <c r="E4" s="38" t="s">
        <v>339</v>
      </c>
      <c r="F4" s="38" t="s">
        <v>340</v>
      </c>
      <c r="G4" s="38" t="s">
        <v>341</v>
      </c>
      <c r="H4" s="38" t="s">
        <v>342</v>
      </c>
    </row>
    <row r="5" spans="1:8">
      <c r="A5" s="39">
        <v>1</v>
      </c>
      <c r="B5" s="40" t="s">
        <v>343</v>
      </c>
      <c r="C5" s="39" t="s">
        <v>344</v>
      </c>
      <c r="D5" s="39" t="s">
        <v>345</v>
      </c>
      <c r="E5" s="41" t="s">
        <v>346</v>
      </c>
      <c r="F5" s="42">
        <v>43574</v>
      </c>
      <c r="G5" s="42">
        <v>44634</v>
      </c>
      <c r="H5" s="42" t="s">
        <v>345</v>
      </c>
    </row>
    <row r="6" spans="1:8">
      <c r="A6" s="39">
        <v>2</v>
      </c>
      <c r="B6" s="40" t="s">
        <v>347</v>
      </c>
      <c r="C6" s="39" t="s">
        <v>344</v>
      </c>
      <c r="D6" s="39" t="s">
        <v>345</v>
      </c>
      <c r="E6" s="41" t="s">
        <v>348</v>
      </c>
      <c r="F6" s="43">
        <v>44552</v>
      </c>
      <c r="G6" s="43">
        <v>45647</v>
      </c>
      <c r="H6" s="42" t="s">
        <v>345</v>
      </c>
    </row>
    <row r="7" spans="1:8">
      <c r="A7" s="39">
        <v>3</v>
      </c>
      <c r="B7" s="40" t="s">
        <v>349</v>
      </c>
      <c r="C7" s="39" t="s">
        <v>344</v>
      </c>
      <c r="D7" s="39" t="s">
        <v>345</v>
      </c>
      <c r="E7" s="41" t="s">
        <v>350</v>
      </c>
      <c r="F7" s="43">
        <v>44511</v>
      </c>
      <c r="G7" s="43">
        <v>45606</v>
      </c>
      <c r="H7" s="42" t="s">
        <v>345</v>
      </c>
    </row>
    <row r="8" spans="1:8">
      <c r="A8" s="39">
        <v>4</v>
      </c>
      <c r="B8" s="40" t="s">
        <v>351</v>
      </c>
      <c r="C8" s="39" t="s">
        <v>344</v>
      </c>
      <c r="D8" s="39" t="s">
        <v>345</v>
      </c>
      <c r="E8" s="41" t="s">
        <v>352</v>
      </c>
      <c r="F8" s="43">
        <v>44517</v>
      </c>
      <c r="G8" s="43">
        <v>45612</v>
      </c>
      <c r="H8" s="42" t="s">
        <v>345</v>
      </c>
    </row>
    <row r="9" spans="1:8">
      <c r="A9" s="39">
        <v>5</v>
      </c>
      <c r="B9" s="40" t="s">
        <v>353</v>
      </c>
      <c r="C9" s="39" t="s">
        <v>344</v>
      </c>
      <c r="D9" s="39" t="s">
        <v>345</v>
      </c>
      <c r="E9" s="41" t="s">
        <v>354</v>
      </c>
      <c r="F9" s="42">
        <v>43550</v>
      </c>
      <c r="G9" s="42">
        <v>44645</v>
      </c>
      <c r="H9" s="42" t="s">
        <v>345</v>
      </c>
    </row>
    <row r="10" spans="1:8">
      <c r="A10" s="39">
        <v>6</v>
      </c>
      <c r="B10" s="44" t="s">
        <v>355</v>
      </c>
      <c r="C10" s="39" t="s">
        <v>344</v>
      </c>
      <c r="D10" s="39" t="s">
        <v>345</v>
      </c>
      <c r="E10" s="41" t="s">
        <v>356</v>
      </c>
      <c r="F10" s="42">
        <v>44025</v>
      </c>
      <c r="G10" s="42">
        <v>45062</v>
      </c>
      <c r="H10" s="42" t="s">
        <v>345</v>
      </c>
    </row>
    <row r="11" spans="1:8">
      <c r="A11" s="39">
        <v>7</v>
      </c>
      <c r="B11" s="40" t="s">
        <v>357</v>
      </c>
      <c r="C11" s="39" t="s">
        <v>344</v>
      </c>
      <c r="D11" s="39" t="s">
        <v>345</v>
      </c>
      <c r="E11" s="41" t="s">
        <v>358</v>
      </c>
      <c r="F11" s="42">
        <v>44417</v>
      </c>
      <c r="G11" s="42">
        <v>45512</v>
      </c>
      <c r="H11" s="42" t="s">
        <v>345</v>
      </c>
    </row>
    <row r="12" spans="1:8">
      <c r="A12" s="39">
        <v>8</v>
      </c>
      <c r="B12" s="40" t="s">
        <v>359</v>
      </c>
      <c r="C12" s="39" t="s">
        <v>344</v>
      </c>
      <c r="D12" s="39" t="s">
        <v>345</v>
      </c>
      <c r="E12" s="41" t="s">
        <v>360</v>
      </c>
      <c r="F12" s="42">
        <v>43880</v>
      </c>
      <c r="G12" s="42">
        <v>45007</v>
      </c>
      <c r="H12" s="42" t="s">
        <v>345</v>
      </c>
    </row>
    <row r="13" spans="1:8">
      <c r="A13" s="39">
        <v>9</v>
      </c>
      <c r="B13" s="40" t="s">
        <v>361</v>
      </c>
      <c r="C13" s="39" t="s">
        <v>344</v>
      </c>
      <c r="D13" s="39" t="s">
        <v>345</v>
      </c>
      <c r="E13" s="41" t="s">
        <v>362</v>
      </c>
      <c r="F13" s="42">
        <v>44172</v>
      </c>
      <c r="G13" s="42">
        <v>45266</v>
      </c>
      <c r="H13" s="42" t="s">
        <v>345</v>
      </c>
    </row>
    <row r="14" spans="1:8">
      <c r="A14" s="39">
        <v>10</v>
      </c>
      <c r="B14" s="40" t="s">
        <v>363</v>
      </c>
      <c r="C14" s="39" t="s">
        <v>344</v>
      </c>
      <c r="D14" s="39" t="s">
        <v>345</v>
      </c>
      <c r="E14" s="41" t="s">
        <v>364</v>
      </c>
      <c r="F14" s="43">
        <v>44553</v>
      </c>
      <c r="G14" s="43">
        <v>45648</v>
      </c>
      <c r="H14" s="42" t="s">
        <v>345</v>
      </c>
    </row>
    <row r="15" spans="1:8">
      <c r="A15" s="39">
        <v>11</v>
      </c>
      <c r="B15" s="40" t="s">
        <v>365</v>
      </c>
      <c r="C15" s="39" t="s">
        <v>344</v>
      </c>
      <c r="D15" s="39" t="s">
        <v>345</v>
      </c>
      <c r="E15" s="41" t="s">
        <v>366</v>
      </c>
      <c r="F15" s="42">
        <v>43750</v>
      </c>
      <c r="G15" s="42">
        <v>44845</v>
      </c>
      <c r="H15" s="42" t="s">
        <v>345</v>
      </c>
    </row>
    <row r="16" spans="1:8">
      <c r="A16" s="39">
        <v>12</v>
      </c>
      <c r="B16" s="40" t="s">
        <v>367</v>
      </c>
      <c r="C16" s="39" t="s">
        <v>344</v>
      </c>
      <c r="D16" s="39" t="s">
        <v>345</v>
      </c>
      <c r="E16" s="41" t="s">
        <v>368</v>
      </c>
      <c r="F16" s="42">
        <v>43796</v>
      </c>
      <c r="G16" s="42">
        <v>44891</v>
      </c>
      <c r="H16" s="42" t="s">
        <v>345</v>
      </c>
    </row>
    <row r="17" spans="1:8">
      <c r="A17" s="39">
        <v>13</v>
      </c>
      <c r="B17" s="40" t="s">
        <v>369</v>
      </c>
      <c r="C17" s="39" t="s">
        <v>344</v>
      </c>
      <c r="D17" s="39" t="s">
        <v>345</v>
      </c>
      <c r="E17" s="41" t="s">
        <v>370</v>
      </c>
      <c r="F17" s="42">
        <v>44439</v>
      </c>
      <c r="G17" s="42">
        <v>45534</v>
      </c>
      <c r="H17" s="42" t="s">
        <v>345</v>
      </c>
    </row>
    <row r="18" spans="1:8">
      <c r="A18" s="39">
        <v>14</v>
      </c>
      <c r="B18" s="40" t="s">
        <v>371</v>
      </c>
      <c r="C18" s="39" t="s">
        <v>344</v>
      </c>
      <c r="D18" s="39" t="s">
        <v>345</v>
      </c>
      <c r="E18" s="41" t="s">
        <v>372</v>
      </c>
      <c r="F18" s="42">
        <v>44379</v>
      </c>
      <c r="G18" s="42">
        <v>45474</v>
      </c>
      <c r="H18" s="42" t="s">
        <v>345</v>
      </c>
    </row>
    <row r="19" spans="1:8">
      <c r="A19" s="39">
        <v>15</v>
      </c>
      <c r="B19" s="40" t="s">
        <v>373</v>
      </c>
      <c r="C19" s="39" t="s">
        <v>344</v>
      </c>
      <c r="D19" s="39" t="s">
        <v>345</v>
      </c>
      <c r="E19" s="41" t="s">
        <v>374</v>
      </c>
      <c r="F19" s="42">
        <v>44165</v>
      </c>
      <c r="G19" s="42">
        <v>45259</v>
      </c>
      <c r="H19" s="42" t="s">
        <v>345</v>
      </c>
    </row>
    <row r="20" spans="1:8">
      <c r="A20" s="39">
        <v>16</v>
      </c>
      <c r="B20" s="40" t="s">
        <v>375</v>
      </c>
      <c r="C20" s="39" t="s">
        <v>344</v>
      </c>
      <c r="D20" s="39" t="s">
        <v>345</v>
      </c>
      <c r="E20" s="41" t="s">
        <v>376</v>
      </c>
      <c r="F20" s="43">
        <v>44546</v>
      </c>
      <c r="G20" s="43">
        <v>45641</v>
      </c>
      <c r="H20" s="42" t="s">
        <v>345</v>
      </c>
    </row>
    <row r="21" spans="1:8">
      <c r="A21" s="39">
        <v>17</v>
      </c>
      <c r="B21" s="40" t="s">
        <v>377</v>
      </c>
      <c r="C21" s="39" t="s">
        <v>344</v>
      </c>
      <c r="D21" s="39" t="s">
        <v>345</v>
      </c>
      <c r="E21" s="41" t="s">
        <v>378</v>
      </c>
      <c r="F21" s="42">
        <v>44447</v>
      </c>
      <c r="G21" s="42">
        <v>45542</v>
      </c>
      <c r="H21" s="42" t="s">
        <v>345</v>
      </c>
    </row>
    <row r="22" spans="1:8">
      <c r="A22" s="39">
        <v>18</v>
      </c>
      <c r="B22" s="44" t="s">
        <v>379</v>
      </c>
      <c r="C22" s="39" t="s">
        <v>344</v>
      </c>
      <c r="D22" s="39" t="s">
        <v>345</v>
      </c>
      <c r="E22" s="41" t="s">
        <v>380</v>
      </c>
      <c r="F22" s="42">
        <v>44202</v>
      </c>
      <c r="G22" s="42">
        <v>45144</v>
      </c>
      <c r="H22" s="42" t="s">
        <v>345</v>
      </c>
    </row>
    <row r="23" spans="1:8">
      <c r="A23" s="39">
        <v>19</v>
      </c>
      <c r="B23" s="40" t="s">
        <v>381</v>
      </c>
      <c r="C23" s="39" t="s">
        <v>344</v>
      </c>
      <c r="D23" s="39" t="s">
        <v>345</v>
      </c>
      <c r="E23" s="41" t="s">
        <v>382</v>
      </c>
      <c r="F23" s="43">
        <v>44496</v>
      </c>
      <c r="G23" s="43">
        <v>45591</v>
      </c>
      <c r="H23" s="42" t="s">
        <v>345</v>
      </c>
    </row>
    <row r="24" spans="1:8">
      <c r="A24" s="39">
        <v>20</v>
      </c>
      <c r="B24" s="40" t="s">
        <v>383</v>
      </c>
      <c r="C24" s="39" t="s">
        <v>344</v>
      </c>
      <c r="D24" s="39" t="s">
        <v>345</v>
      </c>
      <c r="E24" s="41" t="s">
        <v>384</v>
      </c>
      <c r="F24" s="42">
        <v>44453</v>
      </c>
      <c r="G24" s="42">
        <v>45548</v>
      </c>
      <c r="H24" s="42" t="s">
        <v>345</v>
      </c>
    </row>
    <row r="25" spans="1:8">
      <c r="A25" s="39">
        <v>21</v>
      </c>
      <c r="B25" s="40" t="s">
        <v>385</v>
      </c>
      <c r="C25" s="39" t="s">
        <v>344</v>
      </c>
      <c r="D25" s="39" t="s">
        <v>345</v>
      </c>
      <c r="E25" s="41" t="s">
        <v>386</v>
      </c>
      <c r="F25" s="42">
        <v>44554</v>
      </c>
      <c r="G25" s="42">
        <v>45649</v>
      </c>
      <c r="H25" s="42" t="s">
        <v>345</v>
      </c>
    </row>
    <row r="26" spans="1:8">
      <c r="A26" s="39">
        <v>22</v>
      </c>
      <c r="B26" s="40" t="s">
        <v>387</v>
      </c>
      <c r="C26" s="39" t="s">
        <v>344</v>
      </c>
      <c r="D26" s="39" t="s">
        <v>345</v>
      </c>
      <c r="E26" s="41" t="s">
        <v>388</v>
      </c>
      <c r="F26" s="42">
        <v>44300</v>
      </c>
      <c r="G26" s="42">
        <v>45395</v>
      </c>
      <c r="H26" s="42" t="s">
        <v>345</v>
      </c>
    </row>
    <row r="27" spans="1:8">
      <c r="A27" s="39">
        <v>23</v>
      </c>
      <c r="B27" s="40" t="s">
        <v>389</v>
      </c>
      <c r="C27" s="39" t="s">
        <v>344</v>
      </c>
      <c r="D27" s="39" t="s">
        <v>345</v>
      </c>
      <c r="E27" s="41" t="s">
        <v>390</v>
      </c>
      <c r="F27" s="45">
        <v>44591</v>
      </c>
      <c r="G27" s="45">
        <v>45686</v>
      </c>
      <c r="H27" s="42" t="s">
        <v>345</v>
      </c>
    </row>
    <row r="28" spans="1:8">
      <c r="A28" s="39">
        <v>24</v>
      </c>
      <c r="B28" s="40" t="s">
        <v>391</v>
      </c>
      <c r="C28" s="39" t="s">
        <v>344</v>
      </c>
      <c r="D28" s="39" t="s">
        <v>345</v>
      </c>
      <c r="E28" s="41" t="s">
        <v>392</v>
      </c>
      <c r="F28" s="42">
        <v>44384</v>
      </c>
      <c r="G28" s="42">
        <v>45479</v>
      </c>
      <c r="H28" s="42" t="s">
        <v>345</v>
      </c>
    </row>
    <row r="29" spans="1:8">
      <c r="A29" s="39">
        <v>25</v>
      </c>
      <c r="B29" s="40" t="s">
        <v>393</v>
      </c>
      <c r="C29" s="39" t="s">
        <v>344</v>
      </c>
      <c r="D29" s="39" t="s">
        <v>345</v>
      </c>
      <c r="E29" s="41" t="s">
        <v>394</v>
      </c>
      <c r="F29" s="46" t="s">
        <v>395</v>
      </c>
      <c r="G29" s="46" t="s">
        <v>395</v>
      </c>
      <c r="H29" s="42" t="s">
        <v>345</v>
      </c>
    </row>
    <row r="30" spans="1:8">
      <c r="A30" s="39">
        <v>26</v>
      </c>
      <c r="B30" s="40" t="s">
        <v>396</v>
      </c>
      <c r="C30" s="39" t="s">
        <v>344</v>
      </c>
      <c r="D30" s="39" t="s">
        <v>345</v>
      </c>
      <c r="E30" s="41" t="s">
        <v>394</v>
      </c>
      <c r="F30" s="46" t="s">
        <v>395</v>
      </c>
      <c r="G30" s="46" t="s">
        <v>395</v>
      </c>
      <c r="H30" s="42" t="s">
        <v>345</v>
      </c>
    </row>
    <row r="31" spans="1:8">
      <c r="A31" s="39">
        <v>27</v>
      </c>
      <c r="B31" s="40" t="s">
        <v>397</v>
      </c>
      <c r="C31" s="39" t="s">
        <v>344</v>
      </c>
      <c r="D31" s="39" t="s">
        <v>345</v>
      </c>
      <c r="E31" s="41" t="s">
        <v>394</v>
      </c>
      <c r="F31" s="46" t="s">
        <v>395</v>
      </c>
      <c r="G31" s="46" t="s">
        <v>395</v>
      </c>
      <c r="H31" s="42" t="s">
        <v>345</v>
      </c>
    </row>
    <row r="32" spans="1:8">
      <c r="A32" s="39">
        <v>28</v>
      </c>
      <c r="B32" s="40" t="s">
        <v>398</v>
      </c>
      <c r="C32" s="47" t="s">
        <v>344</v>
      </c>
      <c r="D32" s="48" t="s">
        <v>399</v>
      </c>
      <c r="E32" s="41" t="s">
        <v>394</v>
      </c>
      <c r="F32" s="46" t="s">
        <v>395</v>
      </c>
      <c r="G32" s="46" t="s">
        <v>395</v>
      </c>
      <c r="H32" s="42" t="s">
        <v>345</v>
      </c>
    </row>
    <row r="33" spans="1:8">
      <c r="A33" s="39">
        <v>29</v>
      </c>
      <c r="B33" s="49" t="s">
        <v>400</v>
      </c>
      <c r="C33" s="39" t="s">
        <v>344</v>
      </c>
      <c r="D33" s="48" t="s">
        <v>399</v>
      </c>
      <c r="E33" s="50" t="s">
        <v>401</v>
      </c>
      <c r="F33" s="51"/>
      <c r="G33" s="52" t="s">
        <v>401</v>
      </c>
      <c r="H33" s="53" t="s">
        <v>399</v>
      </c>
    </row>
    <row r="34" spans="1:8">
      <c r="A34" s="39">
        <v>30</v>
      </c>
      <c r="B34" s="54" t="s">
        <v>402</v>
      </c>
      <c r="C34" s="55" t="s">
        <v>344</v>
      </c>
      <c r="D34" s="56" t="s">
        <v>399</v>
      </c>
      <c r="E34" s="57" t="s">
        <v>403</v>
      </c>
      <c r="F34" s="58"/>
      <c r="G34" s="59"/>
      <c r="H34" s="60" t="s">
        <v>399</v>
      </c>
    </row>
    <row r="35" spans="1:8">
      <c r="A35" s="39">
        <v>31</v>
      </c>
      <c r="B35" s="40" t="s">
        <v>404</v>
      </c>
      <c r="C35" s="39" t="s">
        <v>405</v>
      </c>
      <c r="D35" s="39" t="s">
        <v>345</v>
      </c>
      <c r="E35" s="41" t="s">
        <v>406</v>
      </c>
      <c r="F35" s="42">
        <v>43760</v>
      </c>
      <c r="G35" s="42">
        <v>44833</v>
      </c>
      <c r="H35" s="42" t="s">
        <v>345</v>
      </c>
    </row>
    <row r="36" spans="1:8">
      <c r="A36" s="39">
        <v>32</v>
      </c>
      <c r="B36" s="40" t="s">
        <v>407</v>
      </c>
      <c r="C36" s="39" t="s">
        <v>405</v>
      </c>
      <c r="D36" s="39" t="s">
        <v>345</v>
      </c>
      <c r="E36" s="41" t="s">
        <v>408</v>
      </c>
      <c r="F36" s="43">
        <v>44501</v>
      </c>
      <c r="G36" s="43">
        <v>45596</v>
      </c>
      <c r="H36" s="42" t="s">
        <v>345</v>
      </c>
    </row>
    <row r="37" spans="1:8">
      <c r="A37" s="39">
        <v>33</v>
      </c>
      <c r="B37" s="40" t="s">
        <v>409</v>
      </c>
      <c r="C37" s="39" t="s">
        <v>405</v>
      </c>
      <c r="D37" s="39" t="s">
        <v>345</v>
      </c>
      <c r="E37" s="41" t="s">
        <v>410</v>
      </c>
      <c r="F37" s="42">
        <v>44153</v>
      </c>
      <c r="G37" s="42">
        <v>45248</v>
      </c>
      <c r="H37" s="42" t="s">
        <v>345</v>
      </c>
    </row>
    <row r="38" spans="1:8">
      <c r="A38" s="39">
        <v>34</v>
      </c>
      <c r="B38" s="40" t="s">
        <v>411</v>
      </c>
      <c r="C38" s="39" t="s">
        <v>405</v>
      </c>
      <c r="D38" s="39" t="s">
        <v>345</v>
      </c>
      <c r="E38" s="41" t="s">
        <v>412</v>
      </c>
      <c r="F38" s="45">
        <v>44506</v>
      </c>
      <c r="G38" s="45">
        <v>45533</v>
      </c>
      <c r="H38" s="42" t="s">
        <v>345</v>
      </c>
    </row>
    <row r="39" spans="1:8">
      <c r="A39" s="39">
        <v>35</v>
      </c>
      <c r="B39" s="40" t="s">
        <v>413</v>
      </c>
      <c r="C39" s="39" t="s">
        <v>405</v>
      </c>
      <c r="D39" s="39" t="s">
        <v>345</v>
      </c>
      <c r="E39" s="41" t="s">
        <v>414</v>
      </c>
      <c r="F39" s="42">
        <v>44399</v>
      </c>
      <c r="G39" s="42">
        <v>45494</v>
      </c>
      <c r="H39" s="42" t="s">
        <v>345</v>
      </c>
    </row>
    <row r="40" spans="1:8">
      <c r="A40" s="39">
        <v>36</v>
      </c>
      <c r="B40" s="40" t="s">
        <v>415</v>
      </c>
      <c r="C40" s="39" t="s">
        <v>405</v>
      </c>
      <c r="D40" s="39" t="s">
        <v>345</v>
      </c>
      <c r="E40" s="41" t="s">
        <v>416</v>
      </c>
      <c r="F40" s="42">
        <v>43815</v>
      </c>
      <c r="G40" s="42">
        <v>44903</v>
      </c>
      <c r="H40" s="42" t="s">
        <v>345</v>
      </c>
    </row>
    <row r="41" spans="1:8">
      <c r="A41" s="39">
        <v>37</v>
      </c>
      <c r="B41" s="44" t="s">
        <v>417</v>
      </c>
      <c r="C41" s="39" t="s">
        <v>405</v>
      </c>
      <c r="D41" s="39" t="s">
        <v>345</v>
      </c>
      <c r="E41" s="41" t="s">
        <v>418</v>
      </c>
      <c r="F41" s="42">
        <v>44113</v>
      </c>
      <c r="G41" s="42">
        <v>45213</v>
      </c>
      <c r="H41" s="42" t="s">
        <v>345</v>
      </c>
    </row>
    <row r="42" spans="1:8">
      <c r="A42" s="39">
        <v>38</v>
      </c>
      <c r="B42" s="40" t="s">
        <v>419</v>
      </c>
      <c r="C42" s="39" t="s">
        <v>405</v>
      </c>
      <c r="D42" s="39" t="s">
        <v>345</v>
      </c>
      <c r="E42" s="41" t="s">
        <v>420</v>
      </c>
      <c r="F42" s="42">
        <v>44071</v>
      </c>
      <c r="G42" s="42">
        <v>45165</v>
      </c>
      <c r="H42" s="42" t="s">
        <v>345</v>
      </c>
    </row>
    <row r="43" spans="1:8">
      <c r="A43" s="39">
        <v>39</v>
      </c>
      <c r="B43" s="40" t="s">
        <v>421</v>
      </c>
      <c r="C43" s="39" t="s">
        <v>405</v>
      </c>
      <c r="D43" s="39" t="s">
        <v>345</v>
      </c>
      <c r="E43" s="41" t="s">
        <v>422</v>
      </c>
      <c r="F43" s="42">
        <v>43965</v>
      </c>
      <c r="G43" s="42">
        <v>45063</v>
      </c>
      <c r="H43" s="42" t="s">
        <v>345</v>
      </c>
    </row>
    <row r="44" spans="1:8">
      <c r="A44" s="39">
        <v>40</v>
      </c>
      <c r="B44" s="40" t="s">
        <v>423</v>
      </c>
      <c r="C44" s="39" t="s">
        <v>405</v>
      </c>
      <c r="D44" s="39" t="s">
        <v>345</v>
      </c>
      <c r="E44" s="41" t="s">
        <v>424</v>
      </c>
      <c r="F44" s="42">
        <v>44448</v>
      </c>
      <c r="G44" s="42">
        <v>45543</v>
      </c>
      <c r="H44" s="42" t="s">
        <v>345</v>
      </c>
    </row>
    <row r="45" spans="1:8">
      <c r="A45" s="39">
        <v>41</v>
      </c>
      <c r="B45" s="40" t="s">
        <v>425</v>
      </c>
      <c r="C45" s="39" t="s">
        <v>405</v>
      </c>
      <c r="D45" s="39" t="s">
        <v>345</v>
      </c>
      <c r="E45" s="41" t="s">
        <v>426</v>
      </c>
      <c r="F45" s="42">
        <v>43689</v>
      </c>
      <c r="G45" s="42">
        <v>44784</v>
      </c>
      <c r="H45" s="42" t="s">
        <v>345</v>
      </c>
    </row>
    <row r="46" spans="1:8">
      <c r="A46" s="39">
        <v>42</v>
      </c>
      <c r="B46" s="40" t="s">
        <v>427</v>
      </c>
      <c r="C46" s="39" t="s">
        <v>405</v>
      </c>
      <c r="D46" s="39" t="s">
        <v>345</v>
      </c>
      <c r="E46" s="41" t="s">
        <v>394</v>
      </c>
      <c r="F46" s="46" t="s">
        <v>395</v>
      </c>
      <c r="G46" s="46" t="s">
        <v>395</v>
      </c>
      <c r="H46" s="42" t="s">
        <v>345</v>
      </c>
    </row>
    <row r="47" spans="1:8">
      <c r="A47" s="39">
        <v>43</v>
      </c>
      <c r="B47" s="61" t="s">
        <v>428</v>
      </c>
      <c r="C47" s="39" t="s">
        <v>405</v>
      </c>
      <c r="D47" s="39" t="s">
        <v>345</v>
      </c>
      <c r="E47" s="62" t="s">
        <v>429</v>
      </c>
      <c r="F47" s="63">
        <v>44396</v>
      </c>
      <c r="G47" s="63">
        <v>44760</v>
      </c>
      <c r="H47" s="42" t="s">
        <v>345</v>
      </c>
    </row>
    <row r="48" spans="1:8">
      <c r="A48" s="39">
        <v>44</v>
      </c>
      <c r="B48" s="61" t="s">
        <v>430</v>
      </c>
      <c r="C48" s="39" t="s">
        <v>405</v>
      </c>
      <c r="D48" s="39" t="s">
        <v>345</v>
      </c>
      <c r="E48" s="62" t="s">
        <v>431</v>
      </c>
      <c r="F48" s="63">
        <v>44452</v>
      </c>
      <c r="G48" s="63">
        <v>45547</v>
      </c>
      <c r="H48" s="42" t="s">
        <v>345</v>
      </c>
    </row>
    <row r="49" spans="1:8">
      <c r="A49" s="39">
        <v>45</v>
      </c>
      <c r="B49" s="61" t="s">
        <v>432</v>
      </c>
      <c r="C49" s="39" t="s">
        <v>405</v>
      </c>
      <c r="D49" s="39" t="s">
        <v>345</v>
      </c>
      <c r="E49" s="62" t="s">
        <v>433</v>
      </c>
      <c r="F49" s="63">
        <v>44571</v>
      </c>
      <c r="G49" s="63">
        <v>45667</v>
      </c>
      <c r="H49" s="42" t="s">
        <v>345</v>
      </c>
    </row>
    <row r="50" spans="1:8">
      <c r="A50" s="39">
        <v>46</v>
      </c>
      <c r="B50" s="54" t="s">
        <v>434</v>
      </c>
      <c r="C50" s="39" t="s">
        <v>405</v>
      </c>
      <c r="D50" s="39" t="s">
        <v>345</v>
      </c>
      <c r="E50" s="62" t="s">
        <v>435</v>
      </c>
      <c r="F50" s="64">
        <v>44483</v>
      </c>
      <c r="G50" s="64">
        <v>45578</v>
      </c>
      <c r="H50" s="62" t="s">
        <v>345</v>
      </c>
    </row>
    <row r="51" spans="2:2">
      <c r="B51" s="1" t="s">
        <v>436</v>
      </c>
    </row>
  </sheetData>
  <mergeCells count="4">
    <mergeCell ref="A1:H1"/>
    <mergeCell ref="A3:H3"/>
    <mergeCell ref="E33:G33"/>
    <mergeCell ref="E34:G34"/>
  </mergeCells>
  <dataValidations count="1">
    <dataValidation type="list" allowBlank="1" showInputMessage="1" showErrorMessage="1" sqref="G1:G2">
      <formula1>#REF!</formula1>
    </dataValidation>
  </dataValidations>
  <pageMargins left="0.7" right="0.7" top="0.75" bottom="0.75" header="0.3" footer="0.3"/>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workbookViewId="0">
      <selection activeCell="I2" sqref="I2"/>
    </sheetView>
  </sheetViews>
  <sheetFormatPr defaultColWidth="9" defaultRowHeight="14.25"/>
  <cols>
    <col min="1" max="1" width="5.5" style="1" customWidth="1"/>
    <col min="2" max="2" width="19.25" style="1" customWidth="1"/>
    <col min="3" max="3" width="11" style="1" customWidth="1"/>
    <col min="4" max="4" width="13.25" style="1" customWidth="1"/>
    <col min="5" max="5" width="36.375" style="1" customWidth="1"/>
    <col min="6" max="6" width="15.625" style="1" customWidth="1"/>
    <col min="7" max="7" width="16.125" style="1" customWidth="1"/>
    <col min="8" max="8" width="26.875" style="1" customWidth="1"/>
    <col min="9" max="9" width="24" style="1" customWidth="1"/>
    <col min="10" max="16384" width="9" style="1"/>
  </cols>
  <sheetData>
    <row r="1" ht="44.25" customHeight="1" spans="1:9">
      <c r="A1" s="2" t="s">
        <v>332</v>
      </c>
      <c r="B1" s="3"/>
      <c r="C1" s="3"/>
      <c r="D1" s="3"/>
      <c r="E1" s="3"/>
      <c r="F1" s="3"/>
      <c r="G1" s="3"/>
      <c r="H1" s="3"/>
      <c r="I1" s="30" t="s">
        <v>1</v>
      </c>
    </row>
    <row r="2" ht="45" customHeight="1" spans="1:1">
      <c r="A2" s="4" t="s">
        <v>437</v>
      </c>
    </row>
    <row r="3" ht="18" spans="1:8">
      <c r="A3" s="5" t="s">
        <v>438</v>
      </c>
      <c r="B3" s="6"/>
      <c r="C3" s="6"/>
      <c r="D3" s="6"/>
      <c r="E3" s="6"/>
      <c r="F3" s="6"/>
      <c r="G3" s="6"/>
      <c r="H3" s="6"/>
    </row>
    <row r="4" ht="15" spans="1:8">
      <c r="A4" s="7" t="s">
        <v>335</v>
      </c>
      <c r="B4" s="8" t="s">
        <v>336</v>
      </c>
      <c r="C4" s="8" t="s">
        <v>337</v>
      </c>
      <c r="D4" s="8" t="s">
        <v>439</v>
      </c>
      <c r="E4" s="8" t="s">
        <v>339</v>
      </c>
      <c r="F4" s="8" t="s">
        <v>340</v>
      </c>
      <c r="G4" s="8" t="s">
        <v>341</v>
      </c>
      <c r="H4" s="8" t="s">
        <v>342</v>
      </c>
    </row>
    <row r="5" spans="1:8">
      <c r="A5" s="9">
        <v>1</v>
      </c>
      <c r="B5" s="10" t="s">
        <v>343</v>
      </c>
      <c r="C5" s="11" t="s">
        <v>344</v>
      </c>
      <c r="D5" s="11" t="s">
        <v>345</v>
      </c>
      <c r="E5" s="11" t="s">
        <v>440</v>
      </c>
      <c r="F5" s="12">
        <v>44730</v>
      </c>
      <c r="G5" s="12">
        <v>45730</v>
      </c>
      <c r="H5" s="13"/>
    </row>
    <row r="6" spans="1:8">
      <c r="A6" s="9">
        <v>2</v>
      </c>
      <c r="B6" s="14" t="s">
        <v>347</v>
      </c>
      <c r="C6" s="11" t="s">
        <v>344</v>
      </c>
      <c r="D6" s="11" t="s">
        <v>345</v>
      </c>
      <c r="E6" s="11" t="s">
        <v>441</v>
      </c>
      <c r="F6" s="12">
        <v>44552</v>
      </c>
      <c r="G6" s="12">
        <v>45647</v>
      </c>
      <c r="H6" s="13"/>
    </row>
    <row r="7" spans="1:8">
      <c r="A7" s="9">
        <v>3</v>
      </c>
      <c r="B7" s="15" t="s">
        <v>349</v>
      </c>
      <c r="C7" s="11" t="s">
        <v>344</v>
      </c>
      <c r="D7" s="11" t="s">
        <v>345</v>
      </c>
      <c r="E7" s="11" t="s">
        <v>442</v>
      </c>
      <c r="F7" s="12">
        <v>44511</v>
      </c>
      <c r="G7" s="12">
        <v>45606</v>
      </c>
      <c r="H7" s="13"/>
    </row>
    <row r="8" spans="1:8">
      <c r="A8" s="9">
        <v>4</v>
      </c>
      <c r="B8" s="16" t="s">
        <v>351</v>
      </c>
      <c r="C8" s="11" t="s">
        <v>344</v>
      </c>
      <c r="D8" s="11" t="s">
        <v>345</v>
      </c>
      <c r="E8" s="11" t="s">
        <v>443</v>
      </c>
      <c r="F8" s="12">
        <v>44517</v>
      </c>
      <c r="G8" s="12">
        <v>45612</v>
      </c>
      <c r="H8" s="13"/>
    </row>
    <row r="9" spans="1:8">
      <c r="A9" s="17">
        <v>5</v>
      </c>
      <c r="B9" s="18" t="s">
        <v>353</v>
      </c>
      <c r="C9" s="19" t="s">
        <v>344</v>
      </c>
      <c r="D9" s="19" t="s">
        <v>345</v>
      </c>
      <c r="E9" s="19" t="s">
        <v>444</v>
      </c>
      <c r="F9" s="20">
        <v>44679</v>
      </c>
      <c r="G9" s="20">
        <v>45765</v>
      </c>
      <c r="H9" s="21"/>
    </row>
    <row r="10" spans="1:8">
      <c r="A10" s="9">
        <v>6</v>
      </c>
      <c r="B10" s="10" t="s">
        <v>355</v>
      </c>
      <c r="C10" s="11" t="s">
        <v>344</v>
      </c>
      <c r="D10" s="11" t="s">
        <v>345</v>
      </c>
      <c r="E10" s="11" t="s">
        <v>445</v>
      </c>
      <c r="F10" s="12">
        <v>44025</v>
      </c>
      <c r="G10" s="12">
        <v>45119</v>
      </c>
      <c r="H10" s="13"/>
    </row>
    <row r="11" spans="1:8">
      <c r="A11" s="9">
        <v>7</v>
      </c>
      <c r="B11" s="22" t="s">
        <v>357</v>
      </c>
      <c r="C11" s="11" t="s">
        <v>344</v>
      </c>
      <c r="D11" s="11" t="s">
        <v>345</v>
      </c>
      <c r="E11" s="11" t="s">
        <v>446</v>
      </c>
      <c r="F11" s="12">
        <v>44419</v>
      </c>
      <c r="G11" s="12">
        <v>45514</v>
      </c>
      <c r="H11" s="13"/>
    </row>
    <row r="12" spans="1:8">
      <c r="A12" s="9">
        <v>8</v>
      </c>
      <c r="B12" s="10" t="s">
        <v>359</v>
      </c>
      <c r="C12" s="11" t="s">
        <v>344</v>
      </c>
      <c r="D12" s="11" t="s">
        <v>345</v>
      </c>
      <c r="E12" s="11" t="s">
        <v>447</v>
      </c>
      <c r="F12" s="12">
        <v>43880</v>
      </c>
      <c r="G12" s="12">
        <v>45007</v>
      </c>
      <c r="H12" s="13"/>
    </row>
    <row r="13" spans="1:8">
      <c r="A13" s="9">
        <v>9</v>
      </c>
      <c r="B13" s="10" t="s">
        <v>448</v>
      </c>
      <c r="C13" s="11" t="s">
        <v>344</v>
      </c>
      <c r="D13" s="11" t="s">
        <v>345</v>
      </c>
      <c r="E13" s="11" t="s">
        <v>449</v>
      </c>
      <c r="F13" s="12">
        <v>44172</v>
      </c>
      <c r="G13" s="12">
        <v>45266</v>
      </c>
      <c r="H13" s="13"/>
    </row>
    <row r="14" spans="1:8">
      <c r="A14" s="9">
        <v>10</v>
      </c>
      <c r="B14" s="22" t="s">
        <v>363</v>
      </c>
      <c r="C14" s="11" t="s">
        <v>344</v>
      </c>
      <c r="D14" s="11" t="s">
        <v>345</v>
      </c>
      <c r="E14" s="11" t="s">
        <v>450</v>
      </c>
      <c r="F14" s="12">
        <v>44553</v>
      </c>
      <c r="G14" s="12">
        <v>45648</v>
      </c>
      <c r="H14" s="13"/>
    </row>
    <row r="15" spans="1:8">
      <c r="A15" s="9">
        <v>11</v>
      </c>
      <c r="B15" s="10" t="s">
        <v>365</v>
      </c>
      <c r="C15" s="11" t="s">
        <v>344</v>
      </c>
      <c r="D15" s="11" t="s">
        <v>345</v>
      </c>
      <c r="E15" s="11" t="s">
        <v>451</v>
      </c>
      <c r="F15" s="12">
        <v>44882</v>
      </c>
      <c r="G15" s="12">
        <v>45941</v>
      </c>
      <c r="H15" s="13"/>
    </row>
    <row r="16" spans="1:8">
      <c r="A16" s="9">
        <v>12</v>
      </c>
      <c r="B16" s="10" t="s">
        <v>367</v>
      </c>
      <c r="C16" s="11" t="s">
        <v>344</v>
      </c>
      <c r="D16" s="11" t="s">
        <v>345</v>
      </c>
      <c r="E16" s="11" t="s">
        <v>452</v>
      </c>
      <c r="F16" s="12">
        <v>44887</v>
      </c>
      <c r="G16" s="12">
        <v>45987</v>
      </c>
      <c r="H16" s="23"/>
    </row>
    <row r="17" spans="1:8">
      <c r="A17" s="9">
        <v>13</v>
      </c>
      <c r="B17" s="10" t="s">
        <v>369</v>
      </c>
      <c r="C17" s="11" t="s">
        <v>344</v>
      </c>
      <c r="D17" s="11" t="s">
        <v>345</v>
      </c>
      <c r="E17" s="11" t="s">
        <v>453</v>
      </c>
      <c r="F17" s="12">
        <v>44439</v>
      </c>
      <c r="G17" s="12">
        <v>45534</v>
      </c>
      <c r="H17" s="13"/>
    </row>
    <row r="18" spans="1:8">
      <c r="A18" s="9">
        <v>14</v>
      </c>
      <c r="B18" s="10" t="s">
        <v>371</v>
      </c>
      <c r="C18" s="24" t="s">
        <v>344</v>
      </c>
      <c r="D18" s="11" t="s">
        <v>345</v>
      </c>
      <c r="E18" s="11" t="s">
        <v>454</v>
      </c>
      <c r="F18" s="12">
        <v>44379</v>
      </c>
      <c r="G18" s="12">
        <v>45474</v>
      </c>
      <c r="H18" s="23"/>
    </row>
    <row r="19" spans="1:8">
      <c r="A19" s="9">
        <v>15</v>
      </c>
      <c r="B19" s="25" t="s">
        <v>373</v>
      </c>
      <c r="C19" s="11" t="s">
        <v>344</v>
      </c>
      <c r="D19" s="11" t="s">
        <v>345</v>
      </c>
      <c r="E19" s="11" t="s">
        <v>455</v>
      </c>
      <c r="F19" s="12">
        <v>44165</v>
      </c>
      <c r="G19" s="12">
        <v>45259</v>
      </c>
      <c r="H19" s="13"/>
    </row>
    <row r="20" spans="1:8">
      <c r="A20" s="9">
        <v>16</v>
      </c>
      <c r="B20" s="10" t="s">
        <v>375</v>
      </c>
      <c r="C20" s="11" t="s">
        <v>344</v>
      </c>
      <c r="D20" s="11" t="s">
        <v>345</v>
      </c>
      <c r="E20" s="11" t="s">
        <v>456</v>
      </c>
      <c r="F20" s="12">
        <v>44546</v>
      </c>
      <c r="G20" s="12">
        <v>45641</v>
      </c>
      <c r="H20" s="13"/>
    </row>
    <row r="21" spans="1:8">
      <c r="A21" s="9">
        <v>17</v>
      </c>
      <c r="B21" s="10" t="s">
        <v>377</v>
      </c>
      <c r="C21" s="11" t="s">
        <v>344</v>
      </c>
      <c r="D21" s="11" t="s">
        <v>345</v>
      </c>
      <c r="E21" s="11" t="s">
        <v>457</v>
      </c>
      <c r="F21" s="12">
        <v>44447</v>
      </c>
      <c r="G21" s="12">
        <v>45542</v>
      </c>
      <c r="H21" s="13"/>
    </row>
    <row r="22" spans="1:8">
      <c r="A22" s="9">
        <v>18</v>
      </c>
      <c r="B22" s="10" t="s">
        <v>379</v>
      </c>
      <c r="C22" s="11" t="s">
        <v>344</v>
      </c>
      <c r="D22" s="11" t="s">
        <v>345</v>
      </c>
      <c r="E22" s="11" t="s">
        <v>458</v>
      </c>
      <c r="F22" s="12">
        <v>44199</v>
      </c>
      <c r="G22" s="12">
        <v>45144</v>
      </c>
      <c r="H22" s="26"/>
    </row>
    <row r="23" spans="1:8">
      <c r="A23" s="9">
        <v>19</v>
      </c>
      <c r="B23" s="22" t="s">
        <v>381</v>
      </c>
      <c r="C23" s="11" t="s">
        <v>344</v>
      </c>
      <c r="D23" s="11" t="s">
        <v>345</v>
      </c>
      <c r="E23" s="11" t="s">
        <v>459</v>
      </c>
      <c r="F23" s="12">
        <v>44496</v>
      </c>
      <c r="G23" s="12">
        <v>45591</v>
      </c>
      <c r="H23" s="26"/>
    </row>
    <row r="24" spans="1:8">
      <c r="A24" s="9">
        <v>20</v>
      </c>
      <c r="B24" s="10" t="s">
        <v>383</v>
      </c>
      <c r="C24" s="11" t="s">
        <v>344</v>
      </c>
      <c r="D24" s="11" t="s">
        <v>345</v>
      </c>
      <c r="E24" s="11" t="s">
        <v>460</v>
      </c>
      <c r="F24" s="12">
        <v>44454</v>
      </c>
      <c r="G24" s="12">
        <v>45549</v>
      </c>
      <c r="H24" s="26"/>
    </row>
    <row r="25" spans="1:8">
      <c r="A25" s="9">
        <v>21</v>
      </c>
      <c r="B25" s="22" t="s">
        <v>385</v>
      </c>
      <c r="C25" s="11" t="s">
        <v>344</v>
      </c>
      <c r="D25" s="11" t="s">
        <v>345</v>
      </c>
      <c r="E25" s="11" t="s">
        <v>461</v>
      </c>
      <c r="F25" s="12">
        <v>44554</v>
      </c>
      <c r="G25" s="12">
        <v>45649</v>
      </c>
      <c r="H25" s="26"/>
    </row>
    <row r="26" spans="1:8">
      <c r="A26" s="9">
        <v>22</v>
      </c>
      <c r="B26" s="22" t="s">
        <v>387</v>
      </c>
      <c r="C26" s="27" t="s">
        <v>344</v>
      </c>
      <c r="D26" s="11" t="s">
        <v>345</v>
      </c>
      <c r="E26" s="11" t="s">
        <v>462</v>
      </c>
      <c r="F26" s="12">
        <v>44467</v>
      </c>
      <c r="G26" s="12">
        <v>45562</v>
      </c>
      <c r="H26" s="26"/>
    </row>
    <row r="27" spans="1:8">
      <c r="A27" s="9">
        <v>23</v>
      </c>
      <c r="B27" s="10" t="s">
        <v>389</v>
      </c>
      <c r="C27" s="11" t="s">
        <v>344</v>
      </c>
      <c r="D27" s="11" t="s">
        <v>345</v>
      </c>
      <c r="E27" s="11" t="s">
        <v>463</v>
      </c>
      <c r="F27" s="12">
        <v>44591</v>
      </c>
      <c r="G27" s="12">
        <v>45686</v>
      </c>
      <c r="H27" s="26"/>
    </row>
    <row r="28" spans="1:8">
      <c r="A28" s="9">
        <v>24</v>
      </c>
      <c r="B28" s="10" t="s">
        <v>391</v>
      </c>
      <c r="C28" s="11" t="s">
        <v>344</v>
      </c>
      <c r="D28" s="11" t="s">
        <v>345</v>
      </c>
      <c r="E28" s="11" t="s">
        <v>464</v>
      </c>
      <c r="F28" s="12">
        <v>44384</v>
      </c>
      <c r="G28" s="12">
        <v>45479</v>
      </c>
      <c r="H28" s="26"/>
    </row>
    <row r="29" spans="1:8">
      <c r="A29" s="9">
        <v>25</v>
      </c>
      <c r="B29" s="22" t="s">
        <v>393</v>
      </c>
      <c r="C29" s="11" t="s">
        <v>344</v>
      </c>
      <c r="D29" s="11" t="s">
        <v>345</v>
      </c>
      <c r="E29" s="11" t="s">
        <v>465</v>
      </c>
      <c r="F29" s="12">
        <v>44907</v>
      </c>
      <c r="G29" s="28">
        <v>46002</v>
      </c>
      <c r="H29" s="26"/>
    </row>
    <row r="30" spans="1:8">
      <c r="A30" s="9">
        <v>26</v>
      </c>
      <c r="B30" s="22" t="s">
        <v>396</v>
      </c>
      <c r="C30" s="11" t="s">
        <v>344</v>
      </c>
      <c r="D30" s="11" t="s">
        <v>399</v>
      </c>
      <c r="E30" s="11" t="s">
        <v>394</v>
      </c>
      <c r="F30" s="11" t="s">
        <v>395</v>
      </c>
      <c r="G30" s="11" t="s">
        <v>395</v>
      </c>
      <c r="H30" s="26" t="s">
        <v>466</v>
      </c>
    </row>
    <row r="31" spans="1:8">
      <c r="A31" s="9">
        <v>27</v>
      </c>
      <c r="B31" s="10" t="s">
        <v>397</v>
      </c>
      <c r="C31" s="11" t="s">
        <v>344</v>
      </c>
      <c r="D31" s="11" t="s">
        <v>345</v>
      </c>
      <c r="E31" s="11" t="s">
        <v>467</v>
      </c>
      <c r="F31" s="28">
        <v>44813</v>
      </c>
      <c r="G31" s="28">
        <v>45908</v>
      </c>
      <c r="H31" s="26"/>
    </row>
    <row r="32" spans="1:8">
      <c r="A32" s="9">
        <v>28</v>
      </c>
      <c r="B32" s="10" t="s">
        <v>398</v>
      </c>
      <c r="C32" s="11" t="s">
        <v>344</v>
      </c>
      <c r="D32" s="11" t="s">
        <v>399</v>
      </c>
      <c r="E32" s="11" t="s">
        <v>394</v>
      </c>
      <c r="F32" s="11" t="s">
        <v>395</v>
      </c>
      <c r="G32" s="11" t="s">
        <v>395</v>
      </c>
      <c r="H32" s="26" t="s">
        <v>345</v>
      </c>
    </row>
    <row r="33" spans="1:8">
      <c r="A33" s="9">
        <v>29</v>
      </c>
      <c r="B33" s="10" t="s">
        <v>407</v>
      </c>
      <c r="C33" s="24" t="s">
        <v>405</v>
      </c>
      <c r="D33" s="11" t="s">
        <v>345</v>
      </c>
      <c r="E33" s="11" t="s">
        <v>468</v>
      </c>
      <c r="F33" s="12">
        <v>44501</v>
      </c>
      <c r="G33" s="12">
        <v>45596</v>
      </c>
      <c r="H33" s="26"/>
    </row>
    <row r="34" spans="1:8">
      <c r="A34" s="9">
        <v>30</v>
      </c>
      <c r="B34" s="10" t="s">
        <v>404</v>
      </c>
      <c r="C34" s="24" t="s">
        <v>405</v>
      </c>
      <c r="D34" s="11" t="s">
        <v>345</v>
      </c>
      <c r="E34" s="11" t="s">
        <v>469</v>
      </c>
      <c r="F34" s="12">
        <v>44845</v>
      </c>
      <c r="G34" s="12">
        <v>45929</v>
      </c>
      <c r="H34" s="29"/>
    </row>
    <row r="35" spans="1:8">
      <c r="A35" s="9">
        <v>31</v>
      </c>
      <c r="B35" s="10" t="s">
        <v>409</v>
      </c>
      <c r="C35" s="24" t="s">
        <v>405</v>
      </c>
      <c r="D35" s="11" t="s">
        <v>345</v>
      </c>
      <c r="E35" s="11" t="s">
        <v>470</v>
      </c>
      <c r="F35" s="12">
        <v>44153</v>
      </c>
      <c r="G35" s="12">
        <v>45247</v>
      </c>
      <c r="H35" s="26"/>
    </row>
    <row r="36" spans="1:8">
      <c r="A36" s="9">
        <v>32</v>
      </c>
      <c r="B36" s="10" t="s">
        <v>411</v>
      </c>
      <c r="C36" s="24" t="s">
        <v>405</v>
      </c>
      <c r="D36" s="11" t="s">
        <v>345</v>
      </c>
      <c r="E36" s="11" t="s">
        <v>471</v>
      </c>
      <c r="F36" s="12">
        <v>44506</v>
      </c>
      <c r="G36" s="12">
        <v>45533</v>
      </c>
      <c r="H36" s="26"/>
    </row>
    <row r="37" spans="1:8">
      <c r="A37" s="9">
        <v>33</v>
      </c>
      <c r="B37" s="10" t="s">
        <v>413</v>
      </c>
      <c r="C37" s="24" t="s">
        <v>405</v>
      </c>
      <c r="D37" s="11" t="s">
        <v>345</v>
      </c>
      <c r="E37" s="11" t="s">
        <v>472</v>
      </c>
      <c r="F37" s="12">
        <v>44399</v>
      </c>
      <c r="G37" s="12">
        <v>45494</v>
      </c>
      <c r="H37" s="13"/>
    </row>
    <row r="38" spans="1:8">
      <c r="A38" s="9">
        <v>34</v>
      </c>
      <c r="B38" s="10" t="s">
        <v>415</v>
      </c>
      <c r="C38" s="24" t="s">
        <v>405</v>
      </c>
      <c r="D38" s="11" t="s">
        <v>345</v>
      </c>
      <c r="E38" s="11" t="s">
        <v>473</v>
      </c>
      <c r="F38" s="12">
        <v>44895</v>
      </c>
      <c r="G38" s="12">
        <v>45999</v>
      </c>
      <c r="H38" s="23"/>
    </row>
    <row r="39" spans="1:8">
      <c r="A39" s="9">
        <v>35</v>
      </c>
      <c r="B39" s="10" t="s">
        <v>417</v>
      </c>
      <c r="C39" s="24" t="s">
        <v>405</v>
      </c>
      <c r="D39" s="11" t="s">
        <v>345</v>
      </c>
      <c r="E39" s="11" t="s">
        <v>474</v>
      </c>
      <c r="F39" s="12">
        <v>44113</v>
      </c>
      <c r="G39" s="12">
        <v>45213</v>
      </c>
      <c r="H39" s="26"/>
    </row>
    <row r="40" spans="1:8">
      <c r="A40" s="9">
        <v>36</v>
      </c>
      <c r="B40" s="15" t="s">
        <v>419</v>
      </c>
      <c r="C40" s="24" t="s">
        <v>405</v>
      </c>
      <c r="D40" s="11" t="s">
        <v>345</v>
      </c>
      <c r="E40" s="11" t="s">
        <v>475</v>
      </c>
      <c r="F40" s="12">
        <v>44071</v>
      </c>
      <c r="G40" s="12">
        <v>45165</v>
      </c>
      <c r="H40" s="26"/>
    </row>
    <row r="41" spans="1:8">
      <c r="A41" s="9">
        <v>37</v>
      </c>
      <c r="B41" s="10" t="s">
        <v>421</v>
      </c>
      <c r="C41" s="24" t="s">
        <v>405</v>
      </c>
      <c r="D41" s="11" t="s">
        <v>345</v>
      </c>
      <c r="E41" s="11" t="s">
        <v>476</v>
      </c>
      <c r="F41" s="12">
        <v>43965</v>
      </c>
      <c r="G41" s="12">
        <v>45063</v>
      </c>
      <c r="H41" s="26"/>
    </row>
    <row r="42" spans="1:8">
      <c r="A42" s="9">
        <v>38</v>
      </c>
      <c r="B42" s="10" t="s">
        <v>423</v>
      </c>
      <c r="C42" s="24" t="s">
        <v>405</v>
      </c>
      <c r="D42" s="11" t="s">
        <v>345</v>
      </c>
      <c r="E42" s="11" t="s">
        <v>477</v>
      </c>
      <c r="F42" s="12">
        <v>44448</v>
      </c>
      <c r="G42" s="12">
        <v>45543</v>
      </c>
      <c r="H42" s="26"/>
    </row>
    <row r="43" spans="1:8">
      <c r="A43" s="9">
        <v>39</v>
      </c>
      <c r="B43" s="10" t="s">
        <v>425</v>
      </c>
      <c r="C43" s="24" t="s">
        <v>405</v>
      </c>
      <c r="D43" s="11" t="s">
        <v>345</v>
      </c>
      <c r="E43" s="11" t="s">
        <v>478</v>
      </c>
      <c r="F43" s="12">
        <v>44805</v>
      </c>
      <c r="G43" s="12">
        <v>45881</v>
      </c>
      <c r="H43" s="13"/>
    </row>
    <row r="44" spans="1:8">
      <c r="A44" s="9">
        <v>40</v>
      </c>
      <c r="B44" s="16" t="s">
        <v>427</v>
      </c>
      <c r="C44" s="24" t="s">
        <v>405</v>
      </c>
      <c r="D44" s="11" t="s">
        <v>345</v>
      </c>
      <c r="E44" s="11" t="s">
        <v>479</v>
      </c>
      <c r="F44" s="12">
        <v>44552</v>
      </c>
      <c r="G44" s="12">
        <v>45647</v>
      </c>
      <c r="H44" s="26"/>
    </row>
  </sheetData>
  <mergeCells count="2">
    <mergeCell ref="A1:H1"/>
    <mergeCell ref="A3:H3"/>
  </mergeCells>
  <conditionalFormatting sqref="B31">
    <cfRule type="duplicateValues" dxfId="0" priority="1"/>
  </conditionalFormatting>
  <dataValidations count="1">
    <dataValidation type="list" allowBlank="1" showInputMessage="1" showErrorMessage="1" sqref="G4 G1:G2">
      <formula1>#REF!</formula1>
    </dataValidation>
  </dataValidations>
  <pageMargins left="0.7" right="0.7" top="0.75" bottom="0.75" header="0.3" footer="0.3"/>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指引</vt:lpstr>
      <vt:lpstr>环境类</vt:lpstr>
      <vt:lpstr>社会类</vt:lpstr>
      <vt:lpstr>管治类</vt:lpstr>
      <vt:lpstr>经济类</vt:lpstr>
      <vt:lpstr>附表-ISO 14001认证企业清单</vt:lpstr>
      <vt:lpstr>附表-ISO 45001认证企业清单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我爱读Reading</cp:lastModifiedBy>
  <dcterms:created xsi:type="dcterms:W3CDTF">2015-06-05T18:17:00Z</dcterms:created>
  <dcterms:modified xsi:type="dcterms:W3CDTF">2023-04-24T03:18:00Z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4AAFB4B4A303458690B8594CCAD9C892_13</vt:lpwstr>
  </property>
</Properties>
</file>