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D:\1.财务\ZijinBoxV2\个人文件\1.ESG工作处\2.2024年报告工作\"/>
    </mc:Choice>
  </mc:AlternateContent>
  <xr:revisionPtr revIDLastSave="0" documentId="13_ncr:1_{F9320456-EF52-4D52-8F87-3CDF42B467F0}" xr6:coauthVersionLast="47" xr6:coauthVersionMax="47" xr10:uidLastSave="{00000000-0000-0000-0000-000000000000}"/>
  <bookViews>
    <workbookView xWindow="-108" yWindow="-108" windowWidth="23256" windowHeight="12576" xr2:uid="{00000000-000D-0000-FFFF-FFFF00000000}"/>
  </bookViews>
  <sheets>
    <sheet name="指引" sheetId="16" r:id="rId1"/>
    <sheet name="环境类" sheetId="12" r:id="rId2"/>
    <sheet name="社会类" sheetId="3" r:id="rId3"/>
    <sheet name="管治类" sheetId="2" r:id="rId4"/>
    <sheet name="经济类" sheetId="8" r:id="rId5"/>
    <sheet name="附表-ISO 14001认证企业清单" sheetId="18" r:id="rId6"/>
    <sheet name="附表-ISO 45001认证企业清单" sheetId="15" r:id="rId7"/>
    <sheet name="附表-尾矿库信息披露" sheetId="17" r:id="rId8"/>
  </sheets>
  <definedNames>
    <definedName name="_xlnm._FilterDatabase" localSheetId="7" hidden="1">'附表-尾矿库信息披露'!$A$4:$U$71</definedName>
    <definedName name="OLE_LINK305" localSheetId="1">环境类!$A$19</definedName>
    <definedName name="OLE_LINK322" localSheetId="1">环境类!$A$104</definedName>
    <definedName name="OLE_LINK334" localSheetId="2">社会类!$A$32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4" i="12" l="1"/>
  <c r="C127" i="3"/>
  <c r="A66" i="17"/>
  <c r="A67" i="17"/>
  <c r="A68" i="17"/>
  <c r="A69" i="17"/>
  <c r="A70" i="17"/>
  <c r="A71" i="17"/>
  <c r="I1" i="17" l="1"/>
  <c r="D146" i="12"/>
  <c r="A65" i="17" l="1"/>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D152" i="12" l="1"/>
  <c r="D137" i="12"/>
  <c r="D117" i="12"/>
  <c r="D118" i="12"/>
  <c r="D119" i="12"/>
  <c r="D116" i="12"/>
  <c r="I1" i="15" l="1"/>
  <c r="F7" i="2"/>
  <c r="C104" i="3"/>
  <c r="A1" i="3"/>
  <c r="A1" i="2" s="1"/>
  <c r="A1" i="8" s="1"/>
  <c r="D68" i="12"/>
  <c r="E67" i="12"/>
  <c r="D67" i="12"/>
  <c r="D66" i="12"/>
  <c r="E63" i="12"/>
  <c r="E62" i="12"/>
  <c r="E60" i="12"/>
  <c r="E59" i="12"/>
  <c r="D59" i="12"/>
  <c r="E58" i="12"/>
  <c r="E57" i="12"/>
  <c r="E56" i="12"/>
  <c r="E55" i="12"/>
  <c r="E54" i="12"/>
  <c r="E53" i="12"/>
  <c r="D53" i="12"/>
  <c r="E49" i="12"/>
  <c r="E68" i="12" s="1"/>
  <c r="I1" i="12"/>
  <c r="G1" i="3" s="1"/>
  <c r="H1" i="2" s="1"/>
  <c r="G1" i="8" s="1"/>
  <c r="E61" i="12" l="1"/>
</calcChain>
</file>

<file path=xl/sharedStrings.xml><?xml version="1.0" encoding="utf-8"?>
<sst xmlns="http://schemas.openxmlformats.org/spreadsheetml/2006/main" count="2084" uniqueCount="767">
  <si>
    <t>紫金矿业ESG数据绩效表（2024）</t>
  </si>
  <si>
    <t>数据绩效表说明</t>
  </si>
  <si>
    <t>边界主体</t>
  </si>
  <si>
    <t>紫金矿业集团股份有限公司（本公司），采用运营控制权法，即涵盖公司所有实际运营控制的公司</t>
  </si>
  <si>
    <t>发布时间</t>
  </si>
  <si>
    <t>2025年3月21日</t>
  </si>
  <si>
    <t>时间说明</t>
  </si>
  <si>
    <t>数据按财年披露，本公司财年为1月1日-12月31日</t>
  </si>
  <si>
    <t>参考标准</t>
  </si>
  <si>
    <t>上海证券交易所上市公司自律监管指引第14号——可持续发展报告（试行）</t>
  </si>
  <si>
    <t>香港联合交易所有限公司主板上市规则附录C2《环境、社会及管治报告指引》</t>
  </si>
  <si>
    <t>全球报告倡议组织（GRI）可持续发展报告标准2021版</t>
  </si>
  <si>
    <t>可持续会计准则委员会（SASB）金属与采矿业标准；</t>
  </si>
  <si>
    <t>气候相关财务信息披露工作组（TCFD）建议报告</t>
  </si>
  <si>
    <t>国际可持续准则理事会《国际财务报告可持续披露准则第1号\第2号》</t>
  </si>
  <si>
    <t>中国社会科学院《中国企业社会责任报告企业社会责任编写标准CASS-CSR6.0之一般采矿业》（CASS6.0）</t>
  </si>
  <si>
    <t>数据说明</t>
  </si>
  <si>
    <t>数据表中的数据来自于公司年度报告及ESG报告</t>
  </si>
  <si>
    <t>数据保证</t>
  </si>
  <si>
    <t>经济数据经安永华明会计师事务所（特殊普通合伙）审计，其余ESG数据经南德认证检测（中国）有限公司上海分公司有限保证鉴证</t>
  </si>
  <si>
    <t>获取方式</t>
  </si>
  <si>
    <t>请于紫金矿业官网ESG专栏下载</t>
  </si>
  <si>
    <t>数据绩效表构成</t>
  </si>
  <si>
    <t>指引</t>
  </si>
  <si>
    <t>本数据表说明</t>
  </si>
  <si>
    <t>环境类</t>
  </si>
  <si>
    <t>紫金矿业主要的环境绩效，数据来源企业ESG报告</t>
  </si>
  <si>
    <t>社会类</t>
  </si>
  <si>
    <t>紫金矿业主要的社会绩效，数据来源企业ESG报告</t>
  </si>
  <si>
    <t>管治类</t>
  </si>
  <si>
    <t>紫金矿业主要的管治绩效，数据来源企业ESG报告</t>
  </si>
  <si>
    <t>经济类</t>
  </si>
  <si>
    <t>紫金矿业主要的经济绩效，数据来源企业年报保持一致</t>
  </si>
  <si>
    <t>附表-ISO 14001认证企业清单</t>
  </si>
  <si>
    <t>该表详细列示了紫金矿业已获得ISO 14001认证和未获得认证的生产运营点情况</t>
  </si>
  <si>
    <t>附表-ISO 45001认证企业清单</t>
  </si>
  <si>
    <t>该表详细列示了紫金矿业已获得ISO 45001认证和未获得认证的生产运营点情况</t>
  </si>
  <si>
    <t>附表-尾矿库信息披露</t>
  </si>
  <si>
    <t>紫金矿业目前所运营的所有尾矿库的基本信息和风险管理情况</t>
  </si>
  <si>
    <t>环境类绩效表现</t>
  </si>
  <si>
    <t>环保投入数据：</t>
  </si>
  <si>
    <t>指标</t>
  </si>
  <si>
    <t>单位</t>
  </si>
  <si>
    <t>环保投入</t>
  </si>
  <si>
    <t>亿元</t>
  </si>
  <si>
    <t>-生态恢复投入</t>
  </si>
  <si>
    <t>恢复植被面积</t>
  </si>
  <si>
    <t>百万平方米</t>
  </si>
  <si>
    <t>种植花木</t>
  </si>
  <si>
    <t>百万株</t>
  </si>
  <si>
    <t>气候变化数据：</t>
  </si>
  <si>
    <t>GHG排放总量（SCOPE1+2）</t>
  </si>
  <si>
    <r>
      <rPr>
        <sz val="11"/>
        <color theme="1"/>
        <rFont val="黑体"/>
        <family val="3"/>
        <charset val="134"/>
      </rPr>
      <t>百万tCO</t>
    </r>
    <r>
      <rPr>
        <vertAlign val="subscript"/>
        <sz val="11"/>
        <color theme="1"/>
        <rFont val="黑体"/>
        <family val="3"/>
        <charset val="134"/>
      </rPr>
      <t>2</t>
    </r>
    <r>
      <rPr>
        <sz val="11"/>
        <color theme="1"/>
        <rFont val="黑体"/>
        <family val="3"/>
        <charset val="134"/>
      </rPr>
      <t>e</t>
    </r>
  </si>
  <si>
    <t>万元工业增加值GHG排放量</t>
  </si>
  <si>
    <r>
      <rPr>
        <sz val="11"/>
        <color theme="1"/>
        <rFont val="黑体"/>
        <family val="3"/>
        <charset val="134"/>
      </rPr>
      <t>tCO</t>
    </r>
    <r>
      <rPr>
        <vertAlign val="subscript"/>
        <sz val="11"/>
        <color theme="1"/>
        <rFont val="黑体"/>
        <family val="3"/>
        <charset val="134"/>
      </rPr>
      <t>2</t>
    </r>
    <r>
      <rPr>
        <sz val="11"/>
        <color theme="1"/>
        <rFont val="黑体"/>
        <family val="3"/>
        <charset val="134"/>
      </rPr>
      <t>e/万元工业增加值</t>
    </r>
  </si>
  <si>
    <t>/</t>
  </si>
  <si>
    <t>-范围一GHG排放(SCOPE1)</t>
  </si>
  <si>
    <t>-范围二GHG排放(SCOPE2)</t>
  </si>
  <si>
    <t>-范围三GHG排放(SCOPE3)</t>
  </si>
  <si>
    <t>气候变化专项资金</t>
  </si>
  <si>
    <t>注：</t>
  </si>
  <si>
    <t>1.直接GHG排放的计算过程中，位发热量、单位热值含碳量、碳氧化率等参数主要依据采购燃料供应商的数据以及所在国各行业温室气体排放核算方法</t>
  </si>
  <si>
    <t>2.间接GHG排放的计算过程中，各企业均使用当地的电网二氧化碳排放因子标准（location based）乘以外购用电总量，不会将外购用电中的清洁能源剔除计算</t>
  </si>
  <si>
    <t>4.气候变化专项资金包括但不限于节能技改、油改电、新能源建设、余热回收等项目，与环保投入的统计存在一定交叉</t>
  </si>
  <si>
    <t>5.单位工业增加值的温室气体排放是指企业在生产过程中新增价值部分所产生的温室气体排放量。工业增加值按照收入法计算（即工业增加值=固定资产折旧+劳动者报酬+生产税净值+营业盈余）</t>
  </si>
  <si>
    <t>能源消耗数据</t>
  </si>
  <si>
    <t>直接能源</t>
  </si>
  <si>
    <t>煤油</t>
  </si>
  <si>
    <t>吨</t>
  </si>
  <si>
    <t>柴油</t>
  </si>
  <si>
    <t>汽油</t>
  </si>
  <si>
    <t>煤炭</t>
  </si>
  <si>
    <t>天然气</t>
  </si>
  <si>
    <t>百万立方米</t>
  </si>
  <si>
    <t>其他直接能源</t>
  </si>
  <si>
    <t>TJ</t>
  </si>
  <si>
    <t>间接能源</t>
  </si>
  <si>
    <t>电力</t>
  </si>
  <si>
    <t>-灰电</t>
  </si>
  <si>
    <t>-水电</t>
  </si>
  <si>
    <t>-太阳能</t>
  </si>
  <si>
    <t>-其他清洁能源</t>
  </si>
  <si>
    <t>蒸汽</t>
  </si>
  <si>
    <t>能耗总量</t>
  </si>
  <si>
    <t>-煤油</t>
  </si>
  <si>
    <t>-柴油</t>
  </si>
  <si>
    <t>-汽油</t>
  </si>
  <si>
    <t>-煤炭</t>
  </si>
  <si>
    <t>-天然气</t>
  </si>
  <si>
    <t>-其他直接能源</t>
  </si>
  <si>
    <t>-电力</t>
  </si>
  <si>
    <t>-蒸汽</t>
  </si>
  <si>
    <t>综合能耗量(按TJ计算)：</t>
  </si>
  <si>
    <t>能源结构：</t>
  </si>
  <si>
    <t>能源消耗强度</t>
  </si>
  <si>
    <t>MJ/万元工业增加值</t>
  </si>
  <si>
    <t>直接能源（化石能源）占比</t>
  </si>
  <si>
    <t>%</t>
  </si>
  <si>
    <t>间接能源占比</t>
  </si>
  <si>
    <t>可再生能源占总用能比例</t>
  </si>
  <si>
    <t>清洁能源：</t>
  </si>
  <si>
    <t>清洁电力装机量</t>
  </si>
  <si>
    <t>MW</t>
  </si>
  <si>
    <t>清洁电力发电量</t>
  </si>
  <si>
    <t>-水能</t>
  </si>
  <si>
    <t>-其他</t>
  </si>
  <si>
    <t>2.电力使用统计中，我们统计了向电力供应商了解到采购的可再生能源及来自于我们自发的可再生能源共同计入使用的可再生能源，这部分能源在未能进一步分类的情况下均计入水电部分。对于未了解到组成成分的电力我们均计入灰电，在计算GHG排放时，我们按外购用电统一计算，不会将其中的可再生能源剔除</t>
  </si>
  <si>
    <t>3.此处清洁能源发电量指的是紫金矿业的清洁能源发电机组发出的电，并非紫金矿业实际使用的清洁电力</t>
  </si>
  <si>
    <t>取排水数据</t>
  </si>
  <si>
    <t>取水类别</t>
  </si>
  <si>
    <t>总取水量</t>
  </si>
  <si>
    <t>百万吨</t>
  </si>
  <si>
    <t>新鲜水用水强度</t>
  </si>
  <si>
    <t>吨/百万元营收</t>
  </si>
  <si>
    <t>总排水量</t>
  </si>
  <si>
    <t>水循环利用率</t>
  </si>
  <si>
    <t>取水类型</t>
  </si>
  <si>
    <t>-淡水</t>
  </si>
  <si>
    <t>-非淡水</t>
  </si>
  <si>
    <t>取水来源</t>
  </si>
  <si>
    <t>-地表水</t>
  </si>
  <si>
    <t>-地下水</t>
  </si>
  <si>
    <t>-外购水</t>
  </si>
  <si>
    <t>排水类型</t>
  </si>
  <si>
    <t>排水去向</t>
  </si>
  <si>
    <t>-地表</t>
  </si>
  <si>
    <t>-地下</t>
  </si>
  <si>
    <t>-外送至其他组织处理</t>
  </si>
  <si>
    <t>处于高水风险地区的取水量</t>
  </si>
  <si>
    <t>水风险高地区取水量占比</t>
  </si>
  <si>
    <t>1.取水量指的是从各源头收贮使用的新鲜水。现阶段我们正系统性梳理水平衡模型，雨水统计的可靠性较低，且不是我们重要的水资源来源，故暂不披露雨水量，待未来梳理完善后披露</t>
  </si>
  <si>
    <t>2.水循环利用率=（总用水量-新鲜水取水总量）/总用水量</t>
  </si>
  <si>
    <t>3.如我们在ESG报告所述，我们位于高水风险地区的项目及周边利益相关方普遍不存在实质性的水风险，增长的取水量均经过了水资源论证，不会对周边社区、自然环境以及其他利益相关方产生实质性影响</t>
  </si>
  <si>
    <t>主要水污染物数据</t>
  </si>
  <si>
    <t>排放量</t>
  </si>
  <si>
    <t>COD</t>
  </si>
  <si>
    <t>氨氮</t>
  </si>
  <si>
    <t>总铜</t>
  </si>
  <si>
    <t>总锌</t>
  </si>
  <si>
    <t>排放强度</t>
  </si>
  <si>
    <t>g/百万元营收</t>
  </si>
  <si>
    <t>注:报告期内水污染物排放量的大幅下降与多个因素有关，其中包含降雨量变动、某些运营位点进行停产的影响，预计未来排放量可能仍会处于波动状态</t>
  </si>
  <si>
    <t>矿区酸性岩排水数据</t>
  </si>
  <si>
    <t>占比</t>
  </si>
  <si>
    <t>有酸性岩排水风险矿区总数</t>
  </si>
  <si>
    <t>-预计会发生酸性岩石排水矿区</t>
  </si>
  <si>
    <t>-积极缓解酸性岩石排水矿区</t>
  </si>
  <si>
    <t>-正在接受处理或补救酸性岩石排水矿区</t>
  </si>
  <si>
    <t>一般废弃物数据</t>
  </si>
  <si>
    <t>一般废弃物总产生量</t>
  </si>
  <si>
    <t>-现场综合利用</t>
  </si>
  <si>
    <t>-非现场综合利用</t>
  </si>
  <si>
    <t>-现场最终处置</t>
  </si>
  <si>
    <t>-非现场最终处置</t>
  </si>
  <si>
    <t>综合利用率</t>
  </si>
  <si>
    <t>单位营收一般废弃物产生量</t>
  </si>
  <si>
    <t>吨/万元营收</t>
  </si>
  <si>
    <t>尾矿数据</t>
  </si>
  <si>
    <t>尾矿产生总量</t>
  </si>
  <si>
    <t>回收的尾矿总量</t>
  </si>
  <si>
    <t>回收利用率</t>
  </si>
  <si>
    <t>危险废弃物数据</t>
  </si>
  <si>
    <t>危险废物总产生量</t>
  </si>
  <si>
    <t>单位营收危险废物产生量</t>
  </si>
  <si>
    <t>废气排放数据</t>
  </si>
  <si>
    <t>氮氧化物</t>
  </si>
  <si>
    <t>二氧化硫</t>
  </si>
  <si>
    <t>颗粒物质（PM）</t>
  </si>
  <si>
    <t>硫酸雾</t>
  </si>
  <si>
    <t>氯化氢</t>
  </si>
  <si>
    <t>氨气</t>
  </si>
  <si>
    <t>硫化氢</t>
  </si>
  <si>
    <t>铅及其化合物</t>
  </si>
  <si>
    <t>砷及其化合物</t>
  </si>
  <si>
    <t>汞及其化合物</t>
  </si>
  <si>
    <t>挥发性有机化合物（VOC）</t>
  </si>
  <si>
    <t>1.大气污染物总量根据废气检测报告污染物浓度和尾气流量估算得出</t>
  </si>
  <si>
    <t>2.各公司各项大气污染物排放浓度，请详见公司年报</t>
  </si>
  <si>
    <t>3.挥发性有机污染物（VOC）的排放来自于我们的原子公司紫金药剂，报告期内该子公司因股权转让事项已不再是我们的子公司，因此本报告期内没有相关数据的产生。</t>
  </si>
  <si>
    <t>尾矿库数据</t>
  </si>
  <si>
    <t>尾矿库总数</t>
  </si>
  <si>
    <t>活跃的尾矿库数量</t>
  </si>
  <si>
    <t>高风险尾矿库数量</t>
  </si>
  <si>
    <t>环保认证与审查</t>
  </si>
  <si>
    <t>环保审查覆盖率</t>
  </si>
  <si>
    <t>社会类绩效表现</t>
  </si>
  <si>
    <t>劳工数据</t>
  </si>
  <si>
    <t>员工人数</t>
  </si>
  <si>
    <t>员工总数</t>
  </si>
  <si>
    <t>人</t>
  </si>
  <si>
    <t>承包商人数</t>
  </si>
  <si>
    <t>性别结构</t>
  </si>
  <si>
    <t>-男性占比</t>
  </si>
  <si>
    <t>-女性占比</t>
  </si>
  <si>
    <t>年龄结构</t>
  </si>
  <si>
    <t>-&lt;30岁占比</t>
  </si>
  <si>
    <t>-30≤Y&lt;50岁占比</t>
  </si>
  <si>
    <t>-≥50岁占比</t>
  </si>
  <si>
    <t>本地雇佣率</t>
  </si>
  <si>
    <t>员工流动</t>
  </si>
  <si>
    <t>新增员工人数</t>
  </si>
  <si>
    <t>总流失率</t>
  </si>
  <si>
    <t>按性别划分</t>
  </si>
  <si>
    <t>男性员工流失</t>
  </si>
  <si>
    <t>女性员工流失</t>
  </si>
  <si>
    <t>按年龄划分</t>
  </si>
  <si>
    <t>＜30岁员工流失</t>
  </si>
  <si>
    <t>30≤Y＜50岁员工流失</t>
  </si>
  <si>
    <t>≥50岁员工流失</t>
  </si>
  <si>
    <t>按地区划分</t>
  </si>
  <si>
    <t>中国员工流失</t>
  </si>
  <si>
    <t>中国以外其他国家和地区员工流失</t>
  </si>
  <si>
    <t>注：人力数据统计由各子公司上报汇总后计算得出。部分子公司因当地反歧视、个人隐私保护等当地法律或惯例等原因，公司不被允许统计员工年龄及性别等信息，导致在计算各类别员工比例时员工总数与实际总数有一定出入，我们依据实际统计到的比例进行披露，2024年这类未计入公司员工性别、年龄比例的员工约2,155人</t>
  </si>
  <si>
    <t>员工培训数据</t>
  </si>
  <si>
    <t>受训比例（%）</t>
  </si>
  <si>
    <t>平均受训（小时）</t>
  </si>
  <si>
    <t>男性员工</t>
  </si>
  <si>
    <t>女性员工</t>
  </si>
  <si>
    <t>按职位划分</t>
  </si>
  <si>
    <t>高层员工</t>
  </si>
  <si>
    <t>中层员工</t>
  </si>
  <si>
    <t>基层员工</t>
  </si>
  <si>
    <t>注：基层员工中不含海外基层员工、未定级员工和8级以下员工</t>
  </si>
  <si>
    <t>集体谈判协议覆盖率</t>
  </si>
  <si>
    <t>总集体谈判协议覆盖率</t>
  </si>
  <si>
    <t>集体谈判协议涵盖的本国在职员工的百分比</t>
  </si>
  <si>
    <t>集体谈判协议涵盖的外国在职员工的百分比</t>
  </si>
  <si>
    <t>罢工和非技术延误</t>
  </si>
  <si>
    <t>非技术延误的次数</t>
  </si>
  <si>
    <t>次</t>
  </si>
  <si>
    <t>非技术延误的时间</t>
  </si>
  <si>
    <t>天</t>
  </si>
  <si>
    <t>罢工和停工的次数</t>
  </si>
  <si>
    <t>罢工和停工的持续时间</t>
  </si>
  <si>
    <t>安全生产数据</t>
  </si>
  <si>
    <t>安全生产投入</t>
  </si>
  <si>
    <t>ISO45001:2018认证覆盖率</t>
  </si>
  <si>
    <t>95.00</t>
  </si>
  <si>
    <t>自有员工工亡人数</t>
  </si>
  <si>
    <t>承包商工亡人数</t>
  </si>
  <si>
    <t>因工伤损失工作日数</t>
  </si>
  <si>
    <t>百万工时损失工时率</t>
  </si>
  <si>
    <r>
      <rPr>
        <sz val="11"/>
        <color rgb="FF000000"/>
        <rFont val="黑体"/>
        <family val="3"/>
        <charset val="134"/>
      </rPr>
      <t>百万工时损工事故率（LTIR</t>
    </r>
    <r>
      <rPr>
        <sz val="11"/>
        <color rgb="FF000000"/>
        <rFont val="Arial"/>
        <family val="2"/>
      </rPr>
      <t> </t>
    </r>
    <r>
      <rPr>
        <sz val="11"/>
        <color rgb="FF000000"/>
        <rFont val="黑体"/>
        <family val="3"/>
        <charset val="134"/>
      </rPr>
      <t>）</t>
    </r>
  </si>
  <si>
    <t>百万工时可记录事故率（TRIR）</t>
  </si>
  <si>
    <t>百万工时未遂事故率</t>
  </si>
  <si>
    <t>总工时</t>
  </si>
  <si>
    <t>百万工时</t>
  </si>
  <si>
    <t>1.安全数据统计范围为紫金经营控制权下的生产型企业员工及承包商，单一员工或承包商的数据均会特殊注明</t>
  </si>
  <si>
    <t>2.ISO45001:2018认证覆盖率是以2020年我们拥有的生产运营点为基准，截至报告期末获得认证的比例</t>
  </si>
  <si>
    <t>3.百万工时损失工时率=因工伤损失工作时数÷总工时×1000000</t>
  </si>
  <si>
    <r>
      <rPr>
        <i/>
        <sz val="9"/>
        <rFont val="黑体"/>
        <family val="3"/>
        <charset val="134"/>
      </rPr>
      <t>4</t>
    </r>
    <r>
      <rPr>
        <i/>
        <sz val="9"/>
        <rFont val="黑体"/>
        <family val="3"/>
        <charset val="134"/>
      </rPr>
      <t>.</t>
    </r>
    <r>
      <rPr>
        <i/>
        <sz val="9"/>
        <rFont val="黑体"/>
        <family val="3"/>
        <charset val="134"/>
      </rPr>
      <t>百万工时损工事故率LTIR=损工事故人数÷总工时×1000000</t>
    </r>
  </si>
  <si>
    <r>
      <rPr>
        <i/>
        <sz val="9"/>
        <rFont val="黑体"/>
        <family val="3"/>
        <charset val="134"/>
      </rPr>
      <t>5</t>
    </r>
    <r>
      <rPr>
        <i/>
        <sz val="9"/>
        <rFont val="黑体"/>
        <family val="3"/>
        <charset val="134"/>
      </rPr>
      <t>.</t>
    </r>
    <r>
      <rPr>
        <i/>
        <sz val="9"/>
        <rFont val="黑体"/>
        <family val="3"/>
        <charset val="134"/>
      </rPr>
      <t>百万工时可记录事故率TRIR=可记录事故伤害人数÷总工时×1000000</t>
    </r>
  </si>
  <si>
    <r>
      <rPr>
        <i/>
        <sz val="9"/>
        <color theme="1"/>
        <rFont val="黑体"/>
        <family val="3"/>
        <charset val="134"/>
      </rPr>
      <t>6</t>
    </r>
    <r>
      <rPr>
        <i/>
        <sz val="9"/>
        <color theme="1"/>
        <rFont val="黑体"/>
        <family val="3"/>
        <charset val="134"/>
      </rPr>
      <t>.</t>
    </r>
    <r>
      <rPr>
        <i/>
        <sz val="9"/>
        <color theme="1"/>
        <rFont val="黑体"/>
        <family val="3"/>
        <charset val="134"/>
      </rPr>
      <t>百万工时未遂事故率=未遂事故起数÷总工时×1000000</t>
    </r>
  </si>
  <si>
    <t>安全培训数据</t>
  </si>
  <si>
    <t>人次</t>
  </si>
  <si>
    <t>培训时长(万小时)</t>
  </si>
  <si>
    <t>达标率%</t>
  </si>
  <si>
    <t>新入职工三级安全教育</t>
  </si>
  <si>
    <t>新入职承包商三级安全教育</t>
  </si>
  <si>
    <t>在岗人员再教育</t>
  </si>
  <si>
    <t>在岗承包商再教育</t>
  </si>
  <si>
    <t>产品管理数据</t>
  </si>
  <si>
    <t>矿产品合格率</t>
  </si>
  <si>
    <t>因安全与健康理由而召回的产品数量</t>
  </si>
  <si>
    <t>个</t>
  </si>
  <si>
    <t>因安全与健康理由而被投诉数量</t>
  </si>
  <si>
    <t>件</t>
  </si>
  <si>
    <t>客户满意度</t>
  </si>
  <si>
    <t>产品包装木材</t>
  </si>
  <si>
    <t>产品精矿包装袋</t>
  </si>
  <si>
    <t>科技创新数据</t>
  </si>
  <si>
    <t>研发投入</t>
  </si>
  <si>
    <t>供应商数据</t>
  </si>
  <si>
    <t>供应商总数</t>
  </si>
  <si>
    <t>-来自中国的供应商</t>
  </si>
  <si>
    <t>-来自中国以外其他国家和地区的供应商</t>
  </si>
  <si>
    <t>新供应商数量</t>
  </si>
  <si>
    <t>-使用ESG标准筛选的新供应商数量</t>
  </si>
  <si>
    <t>供应商管理</t>
  </si>
  <si>
    <t>采用环境和社会标准评估的供应商数量</t>
  </si>
  <si>
    <t>经确定为具有实际和潜在重大负面 ESG 影响的供应商</t>
  </si>
  <si>
    <t>-同意进行整改的供应商</t>
  </si>
  <si>
    <t>-终止合作关系的供应商</t>
  </si>
  <si>
    <t>黑名单供应商数量</t>
  </si>
  <si>
    <t>社区投入数据</t>
  </si>
  <si>
    <t>金额</t>
  </si>
  <si>
    <t>社区总投入</t>
  </si>
  <si>
    <t>百万元</t>
  </si>
  <si>
    <t>-公益捐赠类</t>
  </si>
  <si>
    <t>-非公益捐赠类</t>
  </si>
  <si>
    <t>经济贡献数据</t>
  </si>
  <si>
    <t>直接经济贡献</t>
  </si>
  <si>
    <t>-支付员工薪酬与福利</t>
  </si>
  <si>
    <t>-支付供应商款项</t>
  </si>
  <si>
    <t>-社区捐赠</t>
  </si>
  <si>
    <t>-支付股东分红</t>
  </si>
  <si>
    <t>-支付债权人利息</t>
  </si>
  <si>
    <t>-支付政府款项(支付的税费)</t>
  </si>
  <si>
    <t>社会贡献值</t>
  </si>
  <si>
    <t>每股社会贡献值</t>
  </si>
  <si>
    <t>元</t>
  </si>
  <si>
    <t>管治类绩效表现</t>
  </si>
  <si>
    <t>董事会组成</t>
  </si>
  <si>
    <t>总数</t>
  </si>
  <si>
    <t>执行董事</t>
  </si>
  <si>
    <t>非执行董事</t>
  </si>
  <si>
    <t>独立董事</t>
  </si>
  <si>
    <t>女性董事</t>
  </si>
  <si>
    <t>董事会人数</t>
  </si>
  <si>
    <t>商业道德数据</t>
  </si>
  <si>
    <t>商业道德培训覆盖率</t>
  </si>
  <si>
    <t>-董事、监事、高级管理人员</t>
  </si>
  <si>
    <t>-员工</t>
  </si>
  <si>
    <t>-供应商、承包商</t>
  </si>
  <si>
    <t>申诉举报数统计</t>
  </si>
  <si>
    <t>总申诉举报数</t>
  </si>
  <si>
    <t>处理完成的申诉举报总数</t>
  </si>
  <si>
    <t>申诉举报来源</t>
  </si>
  <si>
    <r>
      <rPr>
        <sz val="11"/>
        <color theme="1"/>
        <rFont val="黑体"/>
        <family val="3"/>
        <charset val="134"/>
      </rPr>
      <t>-</t>
    </r>
    <r>
      <rPr>
        <sz val="11"/>
        <color theme="1"/>
        <rFont val="黑体"/>
        <family val="3"/>
        <charset val="134"/>
      </rPr>
      <t>来自员工举报</t>
    </r>
  </si>
  <si>
    <t>-来自供应商、承包商举报</t>
  </si>
  <si>
    <t>-其他利益相关方举报</t>
  </si>
  <si>
    <t>申诉举报类型</t>
  </si>
  <si>
    <t>-商业道德</t>
  </si>
  <si>
    <t>-人事薪酬</t>
  </si>
  <si>
    <t>-工作环境</t>
  </si>
  <si>
    <t>-人权保障</t>
  </si>
  <si>
    <t>-社区关系</t>
  </si>
  <si>
    <t>经济类绩效表现</t>
  </si>
  <si>
    <t>经济类数据</t>
  </si>
  <si>
    <t>经营绩效</t>
  </si>
  <si>
    <t>营业收入</t>
  </si>
  <si>
    <t>利润总额</t>
  </si>
  <si>
    <t>归母净利润</t>
  </si>
  <si>
    <t>期末总资产</t>
  </si>
  <si>
    <t>产品产量</t>
  </si>
  <si>
    <t>矿产铜产量</t>
  </si>
  <si>
    <t>万吨</t>
  </si>
  <si>
    <t>矿产金产量</t>
  </si>
  <si>
    <t>矿产锌（铅）产量</t>
  </si>
  <si>
    <t>矿产银产量</t>
  </si>
  <si>
    <t>资源量</t>
  </si>
  <si>
    <t>铜资源量</t>
  </si>
  <si>
    <t>金资源量</t>
  </si>
  <si>
    <t>锌（铅）资源量</t>
  </si>
  <si>
    <t>碳酸锂资源量</t>
  </si>
  <si>
    <t>附表-ISO14001环境体系认证企业清单</t>
  </si>
  <si>
    <t>#</t>
  </si>
  <si>
    <t>企业名称</t>
  </si>
  <si>
    <t>企业类型</t>
  </si>
  <si>
    <t>通过认证</t>
  </si>
  <si>
    <t>认证证书编号</t>
  </si>
  <si>
    <t>生效日期</t>
  </si>
  <si>
    <t>有效期至</t>
  </si>
  <si>
    <t>紫金山金铜矿</t>
  </si>
  <si>
    <t>矿山</t>
  </si>
  <si>
    <t>是</t>
  </si>
  <si>
    <t>00219E30946R2L</t>
  </si>
  <si>
    <t>元阳华西</t>
  </si>
  <si>
    <t>新疆紫金锌业</t>
  </si>
  <si>
    <t>新疆金宝</t>
  </si>
  <si>
    <t>00221E34384R0M</t>
  </si>
  <si>
    <t>武平紫金</t>
  </si>
  <si>
    <t>00222E31293R1M</t>
  </si>
  <si>
    <t>乌后紫金</t>
  </si>
  <si>
    <t>00223E31609R2M</t>
  </si>
  <si>
    <t>威斯特铜业</t>
  </si>
  <si>
    <t>03820E02255R0S</t>
  </si>
  <si>
    <t>山西紫金</t>
  </si>
  <si>
    <t>00220E30415R2M</t>
  </si>
  <si>
    <t>麻栗坡钨业</t>
  </si>
  <si>
    <t>洛阳坤宇</t>
  </si>
  <si>
    <t>00222E34138R1M</t>
  </si>
  <si>
    <t>洛宁华泰</t>
  </si>
  <si>
    <t>002222E34210R1M</t>
  </si>
  <si>
    <t>陇南紫金</t>
  </si>
  <si>
    <t>巨龙铜业</t>
  </si>
  <si>
    <t>珲春紫金</t>
  </si>
  <si>
    <t>00220E33873R0M</t>
  </si>
  <si>
    <t>贵州紫金</t>
  </si>
  <si>
    <t>多宝山铜业</t>
  </si>
  <si>
    <t>阿舍勒铜业</t>
  </si>
  <si>
    <t>泽拉夫尚</t>
  </si>
  <si>
    <t>塞紫铜</t>
  </si>
  <si>
    <t>穆索诺伊</t>
  </si>
  <si>
    <t>龙兴</t>
  </si>
  <si>
    <t>大陆黄金</t>
  </si>
  <si>
    <t>CO22.05218</t>
  </si>
  <si>
    <t>奥同克</t>
  </si>
  <si>
    <t>奥罗拉</t>
  </si>
  <si>
    <t>MS-AZ2159</t>
  </si>
  <si>
    <t>塞紫金</t>
  </si>
  <si>
    <t>SL24836E</t>
  </si>
  <si>
    <t>诺顿金田</t>
  </si>
  <si>
    <t>否</t>
  </si>
  <si>
    <t>N/A</t>
  </si>
  <si>
    <t>罗斯贝尔</t>
  </si>
  <si>
    <t>CA05/3733</t>
  </si>
  <si>
    <t>紫金铜业</t>
  </si>
  <si>
    <t>冶炼与加工</t>
  </si>
  <si>
    <t>00222E33624R2L</t>
  </si>
  <si>
    <t>紫金银辉</t>
  </si>
  <si>
    <t>药剂公司</t>
  </si>
  <si>
    <t>50020E0221R1M</t>
  </si>
  <si>
    <t>洛宁紫金</t>
  </si>
  <si>
    <t>金山耐磨</t>
  </si>
  <si>
    <t>吉林紫金铜业</t>
  </si>
  <si>
    <t>00222E34337R2M</t>
  </si>
  <si>
    <t>黄金冶炼公司</t>
  </si>
  <si>
    <t>00223E33976R4M</t>
  </si>
  <si>
    <t>黑龙江紫金铜业</t>
  </si>
  <si>
    <t>00223E32900R1M</t>
  </si>
  <si>
    <t>福建紫金铜业</t>
  </si>
  <si>
    <t>00220E0975R2M</t>
  </si>
  <si>
    <t>福建贵金属材料公司</t>
  </si>
  <si>
    <t>巴彦淖尔紫金</t>
  </si>
  <si>
    <t>00122E32967R5M/1500</t>
  </si>
  <si>
    <t>新疆紫金有色</t>
  </si>
  <si>
    <t>海峡珠宝公司</t>
  </si>
  <si>
    <t>黄金珠宝</t>
  </si>
  <si>
    <t>紫金佳博</t>
  </si>
  <si>
    <t>07022E30002R1M</t>
  </si>
  <si>
    <t>贵州紫金黄金冶炼公司</t>
  </si>
  <si>
    <t>附表-ISO45001职业健康安全管理体系认证企业清单</t>
  </si>
  <si>
    <t>目标：以2020年为基准，2024年所有现有生产运营点获得ISO45001:2018认证，新增生产运营点三年内通过认证</t>
  </si>
  <si>
    <t>是否通过认证</t>
  </si>
  <si>
    <t>是否计划于2025年内完成认证</t>
  </si>
  <si>
    <t>CQM22S21790R3L</t>
  </si>
  <si>
    <t>00224Q28028R1M</t>
  </si>
  <si>
    <t>2024.12.17</t>
  </si>
  <si>
    <t>2027.12.21</t>
  </si>
  <si>
    <t>USA24S23967R0M</t>
  </si>
  <si>
    <t>CQM21S23891ROM</t>
  </si>
  <si>
    <t>是，预计2025年11月完成</t>
  </si>
  <si>
    <t>CQM19S20692R2M</t>
  </si>
  <si>
    <t>03820O02254ROS</t>
  </si>
  <si>
    <t>CQM22524172R3M</t>
  </si>
  <si>
    <t>内蒙古金中</t>
  </si>
  <si>
    <t>079520S</t>
  </si>
  <si>
    <t>CQM24S24845R1M</t>
  </si>
  <si>
    <t>CQM22S23801R1M</t>
  </si>
  <si>
    <t>CQM22S23868R1M</t>
  </si>
  <si>
    <t>CQM24S23191R1M</t>
  </si>
  <si>
    <t>052321SR1</t>
  </si>
  <si>
    <t>CQM23S24341R1M</t>
  </si>
  <si>
    <t>CQM21S24349R0M</t>
  </si>
  <si>
    <t>CQM21S23020RM</t>
  </si>
  <si>
    <t>CQM23S23006R2M</t>
  </si>
  <si>
    <t>A.CPT.CC-З.102721.01-3859.04</t>
  </si>
  <si>
    <t>计划于2025年内完成认证</t>
  </si>
  <si>
    <t>SL24275S</t>
  </si>
  <si>
    <t>CQM24S23989R1M</t>
  </si>
  <si>
    <t>А.СРТ.СС-О.080824.01-3859.04</t>
  </si>
  <si>
    <t>CO22.05219</t>
  </si>
  <si>
    <t>已通过换证审核，还未收到证书。</t>
  </si>
  <si>
    <t>№ А.СРТ.ЭА-О.120324.01/9(14)-3859.04</t>
  </si>
  <si>
    <t>卢拉阿巴</t>
  </si>
  <si>
    <t>TQC-22-12-6409</t>
  </si>
  <si>
    <t>SL24837S</t>
  </si>
  <si>
    <t>已制定认证计划，2026年6月份完成</t>
  </si>
  <si>
    <t>00224S23473R1S</t>
  </si>
  <si>
    <t>CQM22S23330R2L</t>
  </si>
  <si>
    <t>CQM21S23758R1M</t>
  </si>
  <si>
    <t>04324S41339R0S</t>
  </si>
  <si>
    <t>CQM19S23379RIM</t>
  </si>
  <si>
    <t>00223S23GG8R4M</t>
  </si>
  <si>
    <t>CQM23S22696R1M</t>
  </si>
  <si>
    <t>00200S20889R3M</t>
  </si>
  <si>
    <t>50021Q0246R1S</t>
  </si>
  <si>
    <t>CQC22S32343R5M/1500</t>
  </si>
  <si>
    <t>00224S24511R1M</t>
  </si>
  <si>
    <t>福大紫金氢能</t>
  </si>
  <si>
    <t>新能源新材料</t>
  </si>
  <si>
    <t>00223S21020R0M</t>
  </si>
  <si>
    <t>新疆紫金黄金</t>
  </si>
  <si>
    <t>还未开展</t>
  </si>
  <si>
    <t>紫金矿业建设有限公司</t>
  </si>
  <si>
    <t>建筑施工</t>
  </si>
  <si>
    <t>03823S33130R4M</t>
  </si>
  <si>
    <t>紫金锂元</t>
  </si>
  <si>
    <t>0070022S52499ROM</t>
  </si>
  <si>
    <t>西藏阿里拉果资源有限责任公司</t>
  </si>
  <si>
    <t>贵州新恒基</t>
  </si>
  <si>
    <t>湖南紫金锂业有限公司</t>
  </si>
  <si>
    <t>西藏天圆矿业资源开发有限公司</t>
  </si>
  <si>
    <t>西藏翔龙矿业有限公司</t>
  </si>
  <si>
    <t>湖南紫金新材料公司</t>
  </si>
  <si>
    <t>2022年成立，今年不算</t>
  </si>
  <si>
    <t>上杭紫金铁路公司</t>
  </si>
  <si>
    <t>铁路专用线运输</t>
  </si>
  <si>
    <t>OLS24S4649ROM</t>
  </si>
  <si>
    <t>紫金黄金科技（海南）有限公司</t>
  </si>
  <si>
    <t>00224S21245ROM</t>
  </si>
  <si>
    <t>紫金黄金珠宝有限公司</t>
  </si>
  <si>
    <t>GB/T 45001-2020/ISO45001:2018</t>
  </si>
  <si>
    <t>厦门紫金矿冶技术有限公司</t>
  </si>
  <si>
    <t>技术类</t>
  </si>
  <si>
    <t>CN24/00003430</t>
  </si>
  <si>
    <t>福建紫金工程技术有限公司</t>
  </si>
  <si>
    <t>建设类</t>
  </si>
  <si>
    <t>15817S8107R2M</t>
  </si>
  <si>
    <t>备注：2024年新增在产在建企业请增行填写。</t>
  </si>
  <si>
    <t>基本信息</t>
  </si>
  <si>
    <t>当前状态</t>
  </si>
  <si>
    <t>审查情况</t>
  </si>
  <si>
    <t>序号</t>
  </si>
  <si>
    <t>企业/尾矿库名称</t>
  </si>
  <si>
    <t>尾矿库形式</t>
  </si>
  <si>
    <t>筑坝方式</t>
  </si>
  <si>
    <t>建设时间</t>
  </si>
  <si>
    <t>所在国家</t>
  </si>
  <si>
    <t>运行情况</t>
  </si>
  <si>
    <t>目前坝高(单位：米)</t>
  </si>
  <si>
    <t>尾矿库是否依据被批准的设计进行运行或闭库</t>
  </si>
  <si>
    <t>是否有完整的相关工程记录，包括设计、施工、运行、维护和/或闭库</t>
  </si>
  <si>
    <t>是否有闭库计划以及闭库后长期监测计划</t>
  </si>
  <si>
    <t>是否已经或计划对尾矿库进行评估，以应对因气候变化导致的更经常发生的极端天气事件的影响</t>
  </si>
  <si>
    <t>潜在风险水平</t>
  </si>
  <si>
    <t>预期事故影响分级</t>
  </si>
  <si>
    <t>最近的安全审查时间</t>
  </si>
  <si>
    <t>最近的审查级别</t>
  </si>
  <si>
    <t>是否针对尾矿坝可信破坏情景分析开展应急准备和计划</t>
  </si>
  <si>
    <t>审查结果简述</t>
  </si>
  <si>
    <t>风险缓释措施</t>
  </si>
  <si>
    <t>预期的下次的安全审查时间</t>
  </si>
  <si>
    <t>预期的下次的安全审查级别</t>
  </si>
  <si>
    <t>紫金山金铜矿大岽背尾矿库</t>
  </si>
  <si>
    <t>山谷型</t>
  </si>
  <si>
    <t>上游式</t>
  </si>
  <si>
    <t>中国</t>
  </si>
  <si>
    <t>低潜在风险</t>
  </si>
  <si>
    <t>低</t>
  </si>
  <si>
    <t>大坝安全审查（DSR）</t>
  </si>
  <si>
    <t>紫金山金铜矿余田坑尾矿库</t>
  </si>
  <si>
    <t>正在运行</t>
  </si>
  <si>
    <t>第三方安全评价报告显示：余田坑尾矿库安全设施及坝体质量经过第三方监督和检测，安全设施有效，符合安全设施设计要求。具备安全生产的基本条件，可以正常生产。</t>
  </si>
  <si>
    <t>公司在库区安全、尾矿排放、尾矿坝、排洪系统、回水系统、安全监测、安全管理和应急管理等方面制定了专项管理方案，从多维度开展安全管理和风险缓释，降低尾矿库运营中的各类风险。</t>
  </si>
  <si>
    <t>西藏巨龙甲玛沟尾矿</t>
  </si>
  <si>
    <t>中线式</t>
  </si>
  <si>
    <t>较高</t>
  </si>
  <si>
    <t>独立尾矿评审委员会(ITRB)或高级技术审查人员</t>
  </si>
  <si>
    <t>文山麻栗坡南温河钨矿西矿段岩脚尾矿库</t>
  </si>
  <si>
    <t>极高</t>
  </si>
  <si>
    <t>第三方安全评价报告显示：岩脚尾矿库现状坝体无变形、开裂等病害，尾矿坝的轮廓尺寸符合设计要求，运行正常。西矿段岩脚尾矿库坝体在正常运行、洪水运行、特殊运行工况下经瑞典圆弧法计算的结果满足《尾矿库安全技术规程》的要求，坝体现状条件下抗滑稳定满足规范要求。岩脚尾矿库排水系统由库外排洪设施和库内排水设施组成，运行工况正常，经计算现状尾矿库排洪设施可满足设计条件下的排洪要求。</t>
  </si>
  <si>
    <t>公司在安全生产过程中采用强制排渗措施，严格控制浸润线的埋深。严格控制干滩长度和安全超高、尾矿坝上升速度和增加筑坝材料的压实度，做好强尾矿库施工管理，保证施工质量。</t>
  </si>
  <si>
    <t>陇南紫金菜子沟金矿尾矿库</t>
  </si>
  <si>
    <t>第三方安全评价报告显示：菜子沟尾矿库安全设施及坝体质量经过第三方监督和检测，安全设施有效，符合安全设施设计要求。具备安全生产的基本条件，可以正常生产，评价报告显示菜子沟尾矿库不存在重大生产安全事故隐患。</t>
  </si>
  <si>
    <t>公司按照汛期调洪演算报告的库水位等运行控制参数对该尾矿库进行管理。加强配备救援物资、器材和急救用品，提高应对突发事件的处理、应变能力和应急响应速度。加强尾矿库汛前、汛期运行管理。汛期前对排洪设施进行检查、维修和疏浚，确保排洪设施畅通。在每年汛前公司委托设计单位根据尾矿库实测地形图、水位和尾矿沉积滩面实际情況进行调洪演综，复核尾矿库防洪能力，确定汛期尾矿库的运行水位、干滩长度等安全运行控制参数。</t>
  </si>
  <si>
    <t>陇南紫金杜家沟金矿尾矿库</t>
  </si>
  <si>
    <t>干式堆存</t>
  </si>
  <si>
    <t>已闭库</t>
  </si>
  <si>
    <t>乌拉特后旗紫金矿业有限公司三贵口尾矿库</t>
  </si>
  <si>
    <t>第三方安全评价报告显示：乌拉特后旗紫金矿业有限公司三贵口尾矿库的安全设施与已备案的《内蒙古乌拉特后旗紫金矿业有限公司三贵口尾矿库工程初步设计安全专篇》（内安监管一字〔2012〕359号）相符，不存在国家矿山安全监察局关于印发《金属非金属矿山重大事故隐患判定标准》的通知（矿安〔2022〕88号）中规定的尾矿库重大事故隐患，具备《中华人民共和国安全生产法》及有关法律、行政法规和国家标准、行业标准规定的安全生产条件。</t>
  </si>
  <si>
    <t>公司在生产管理过程中尽量降低库水位,确保尾矿库干滩长度大于设计要求,保证排水设施泄洪能力和库区调洪能力。采用坝上均匀分散放矿,保证尾矿库沉积滩坡度陡于设计要求,同时保证尾矿库水域部分水边线与堆积坝坝轴线基本平行,避免形成扇形坡,确保尾矿库生产过程中能够形成设计要求的调洪库容,以满足尾矿库的防洪需要。
。</t>
  </si>
  <si>
    <t>乌拉特后旗紫金矿业有限公司庙沟矿尾矿库</t>
  </si>
  <si>
    <t>已停用</t>
  </si>
  <si>
    <t>青海威斯特铜业有限责任公司德尔尼铜矿尾矿库</t>
  </si>
  <si>
    <t>武平紫金矿业有限公司悦洋尾矿库</t>
  </si>
  <si>
    <t>公司在每年汛期来临之前，检查尾矿库调洪库容、干滩长度、坡比等是否和设计相符，同时对排洪系统应进行严格维修检查，防止出现排洪系统失效情况。按照严格的生产运行规程，放矿不能占用调洪库容，必须按照《尾矿库安全管理规定》进行管理，严格控制调洪水深、沉积滩长和安全超高。</t>
  </si>
  <si>
    <t>洛阳坤宇五龙金矿陈坡沟尾矿库</t>
  </si>
  <si>
    <t>洛阳坤宇疼痛沟尾矿库</t>
  </si>
  <si>
    <t>洛阳坤宇焦沟尾矿库</t>
  </si>
  <si>
    <t>第三方安全评价报告显示：洛阳坤宇焦沟尾矿库的防洪能力和尾矿坝坝体稳定性符合设计及《尾矿库安全技术规程》规定要求，属于正常库。经现场勘察测量，该尾矿库的主坝、副坝的轮廓尺寸符合设计要求，各堆积坝坝体外形轮廓尺寸基本符合设计要求。现场检查时主坝初期坝、副坝、堆积坝坝体无明显沉陷、滑坡、裂缝、流土和管涌等不良现象，运行工况正常。</t>
  </si>
  <si>
    <t>公司将不断加强安全管理和教育、完善各项安全制度、监理安全生产教育和培训档案、针对安全事故和重大险情制定应急救援预案、定期进行职业健康检查、对安全生产状况进行经常性检查、每年至少组织一次综合应急预案演练或者专项应急预案演练，每半年至少组织一次现场处置方案演练，做好安全生产投入的长效保障机制、强化巡坝人员的责任心。加强尾矿坝的安全检查等安全管理，避免坝体出现裂缝、滑坡等安全隐患。</t>
  </si>
  <si>
    <t>洛阳坤宇牛头沟尾矿库</t>
  </si>
  <si>
    <t>洛阳坤宇刺楞沟尾矿库</t>
  </si>
  <si>
    <t>黑龙江多宝山铜业股份有限公司多宝山铜矿尾矿库</t>
  </si>
  <si>
    <t>平地型</t>
  </si>
  <si>
    <t>一次性筑坝</t>
  </si>
  <si>
    <t>公司根据安全评价报告要求，加大了尾矿库安全生产投入，配备了专职安全管理人员，制定了主要的安全生产责任制 、安全生产管理制度和安全操作规程，制定应急预案并在应急管理局备案，定期组织年度演练。安全管理组织机构设置及安全管理制度，人员培训能满足安全生产要求。</t>
  </si>
  <si>
    <t>元阳华西金子河北沟尾矿库（新）</t>
  </si>
  <si>
    <t>公司将做到信息化及科学化管理，及时掌握尾矿库的地下水位变化动态情况，确保尾矿库的安全正常运行。</t>
  </si>
  <si>
    <t>珲春紫金曙光金铜矿9500t/d改扩建项目尾矿库（2#库）</t>
  </si>
  <si>
    <t>高</t>
  </si>
  <si>
    <t>珲春紫金曙光金铜矿废石综合利用项目尾矿库（3#库）</t>
  </si>
  <si>
    <t>第三方安全评价报告显示：该尾矿库运行与生产技术、工艺和装置、设备设施安全、可靠性和安全水平相适应，符合国家有关安全生产的法律法规、标准、规章、规范。珲春紫金矿业有限公司曙光金铜矿废石综合利用项目尾矿库满足《非煤矿矿山企业安全生产许可证实施办法》相关条款的规定，具备安全生产运行条件。</t>
  </si>
  <si>
    <t>山西紫金金鸡岭尾矿库</t>
  </si>
  <si>
    <t>第三方安全评价报告显示：⑴尾矿坝的轮廓尺寸符合（满足）设计要求，稳定安全系数满足规程要求，坝坡稳定；⑵排洪系统符合设计要求，排洪设施完好，排洪能力满足设计要求，工况正常；⑶尾矿库的生产运行对周边环境不产生明显影响，周边环境对尾矿库的运行影响较小。⑷尾矿库安全监测设施完好，运行正常，满足设计要求。⑸尾矿库下个评价周期间坝体稳定安全系数满足设计要求，排洪能力满足设计要求。山西紫金矿业有限公司（金鸡岭尾矿库）安全设施及安全管理符合《尾矿库安全规程》、《尾矿库安全监督管理规定》、《非煤矿矿山企业安全生产许可证实施办法》及初步设计(安全专篇)等要求，设施完好、有效，尾矿库为正常库，具备安全生产条件。</t>
  </si>
  <si>
    <t>公司为了确保本尾矿库安全运行，防患于未然，在今后的工作中加强安全生产管理，落实国家、省关于尾矿库管理的各项法律、法规、规范、标准以及本评价报告所提出的安全建议措施，保持尾矿库各项安全设施有效运行，保证尾矿库的安全。</t>
  </si>
  <si>
    <t>山西紫金车首花沟尾矿库</t>
  </si>
  <si>
    <t>山西繁峙县义联金矿尾矿库</t>
  </si>
  <si>
    <t>山西紫金柳泉沟尾矿库</t>
  </si>
  <si>
    <t>第三方安全评估报告显示：通过对山西紫金矿业有限公司柳泉沟尾矿库安全管理及运行现状的检查，尾矿库的证照、资料齐全，企业组织机构健全，制度完善，安全投入到位，职业安全得到落实，主要安全设施符合设计要求。尾矿库为正常库。</t>
  </si>
  <si>
    <t>公司从库区安全、尾矿排放、尾矿坝、排洪系统、回水系统、安全监测、安全管理和应急管理等方面落法律法规、规范、标准以及评估报告所提出的安全建议措施，确保尾矿库安全运行。</t>
  </si>
  <si>
    <t>洛宁华泰大池沟尾矿库</t>
  </si>
  <si>
    <t>第三方安全评价报告显示：洛宁华泰矿业开发有限公司大池沟尾矿库总布置及周边环境、尾矿坝、防排洪系统、排渗系统、安全检测设施、库内浮桥、辅助设施、个人安全防护、安全标志、安全管理、双重预防体系信息化建设等均符合国家法律、法规及设计要求，目前运行正常。该尾矿库自2021年1月7日取得安全生产许可证以来，未发生安全生产事故；尾矿坝现状稳定性能满足设计要求；尾矿库现状防洪能力能满足设计要求；尾矿库现状安全监测设施能满足设计要求；尾矿库在落实设计及安全现状评价报告提出的安全对策措施后，尾矿库风险及对周边环境的影响控制在可接受范围内；尾矿库在下个评价周期间严格按设计要求运行和管理，坝体稳定性和防洪能力能满足设计要求；尾矿库 具备继续生产运行的安全生产条件。</t>
  </si>
  <si>
    <t>洛宁华泰北赵沟尾矿库</t>
  </si>
  <si>
    <t>洛宁华泰陆院沟尾矿库</t>
  </si>
  <si>
    <t>阿舍勒铜矿尾矿库（新）</t>
  </si>
  <si>
    <t>是（运行）</t>
  </si>
  <si>
    <t>第三方安全评价报告显示：该尾矿库为正常库，符合设计要求以及安全生产，法律法规、标准、规范要求，具备继续生产运行的安全生产条件。</t>
  </si>
  <si>
    <t>公司将不断加强安全管理和教育、完善各项安全制度、监理安全生产教育和培训档案、针对安全事故和重大险情制定应急救援预案、定期进行职业健康检查、对安全生产状况进行经常性检查、每年至少组织一次综合应急预案演练或者专项应急预案演练，每半年至少组织一次现场处置方案演练，做好安全生产投入的长效保障机制、强化巡坝人员的责任心。加强尾矿坝的安全检查等安全管理，避免坝体出现裂缝、滑坡等安全隐患。并安排专人定期检查清理左右坝肩排水沟、坝前及坝面排水沟，确保排水沟排水顺畅。</t>
  </si>
  <si>
    <t>阿舍勒铜矿尾矿库（老）</t>
  </si>
  <si>
    <t>新疆金宝蒙库铁矿选厂尾矿库(原库加高增容)</t>
  </si>
  <si>
    <t>第三方安全评价报告显示：尾矿库工程建设以及各项附属设施符合国家相关安全生产法律法规、规章、标准、规范要求，具备安全生产的基本条件，可以正常生产。</t>
  </si>
  <si>
    <t>公司在库区安全、尾矿排放、尾矿坝、排洪系统、回水系统、安全监测、安全管理和应急管理等方面制定了专项管理方案，从多维度降低尾矿库运营中的各类风险。</t>
  </si>
  <si>
    <t>富蕴金山蒙库铁矿床东矿段铁矿尾矿库</t>
  </si>
  <si>
    <t>紫金锌业乌拉根铅锌矿尾矿库</t>
  </si>
  <si>
    <t>紫金锌业乌拉根铅锌矿尾矿库（三期）</t>
  </si>
  <si>
    <t>内蒙古金中矿业有限公司巴彦哈尔金矿尾矿库</t>
  </si>
  <si>
    <t>贵州紫金小厂尾矿库</t>
  </si>
  <si>
    <t>公司加强坝体位移和沉降观测和分析，发现异常会及时采取处理措施。对排水设施需定期巡查，如有损坏、淤塞需及时处理，雨季前对排洪设施进行一次全面检查以备渡汛。运行中应用浸润线观测数据分析排渗效果，后续尾矿库排放中严格按设计要求建设防渗设施。</t>
  </si>
  <si>
    <t>贵州紫金大烂滩尾矿库</t>
  </si>
  <si>
    <t>贵州紫金小烂滩尾矿库</t>
  </si>
  <si>
    <t>四川平武中金矿业有限公司银厂金矿干式尾矿库</t>
  </si>
  <si>
    <t>香格里拉市华西矿业郎都铜矿尾矿库</t>
  </si>
  <si>
    <t>安康市金峰矿业有限公司小河金矿留家沟尾矿库</t>
  </si>
  <si>
    <t>塞尔维亚紫金铜业VK矿0#尾矿库</t>
  </si>
  <si>
    <t>截河型</t>
  </si>
  <si>
    <t>下游式</t>
  </si>
  <si>
    <t>塞尔维亚</t>
  </si>
  <si>
    <t>第三方安全评价报告显示：尾矿库运行符合设计要求，风险可控</t>
  </si>
  <si>
    <t>塞尔维亚紫金铜业VK矿1#尾矿库</t>
  </si>
  <si>
    <t>塞尔维亚紫金铜业VK矿2#尾矿库</t>
  </si>
  <si>
    <t>塞尔维亚紫金铜业JM矿2#尾矿库</t>
  </si>
  <si>
    <t>傍山型</t>
  </si>
  <si>
    <t>公司将合理排放尾矿浆，控制浸润线、保证干摊长度，保证泵站抽排水系统正常运转，及时修复因降雨导致的坝体渗流破坏</t>
  </si>
  <si>
    <t>塞尔维亚紫金铜业MS矿1#尾矿库</t>
  </si>
  <si>
    <t>塞尔维亚紫金矿业浮选尾矿库</t>
  </si>
  <si>
    <t>内部审查</t>
  </si>
  <si>
    <t>塞尔维亚紫金矿业硫精矿库</t>
  </si>
  <si>
    <t>刚果（金）穆索诺伊KOLWEZI铜矿项目尾矿库</t>
  </si>
  <si>
    <t>刚果（金）</t>
  </si>
  <si>
    <t>内部审查结果为：尾矿库排渗设施、位移、浸润线、库容、干滩等设施均正常。</t>
  </si>
  <si>
    <t>对箱涵定期进行检测对比，持续监测尾矿库的浸润线、位移等重点安全数据，做好各应急池PH及重金属离子检测及调节，并对环库沟内的淤泥定期进行清理保障排水顺畅。</t>
  </si>
  <si>
    <t>吉尔吉斯斯坦奥同克左岸金矿浮选尾矿库</t>
  </si>
  <si>
    <t>吉尔吉斯斯坦</t>
  </si>
  <si>
    <t>内部审查结果为：坝体稳定，周边边坡已全封闭处理，在线监测正常运行，汇水面积小，截水沟通畅</t>
  </si>
  <si>
    <t>吉尔吉斯斯坦奥同克左岸金矿尾矿库（氰化尾矿库）</t>
  </si>
  <si>
    <t>内部审查结果为：坝体稳定，周边边坡全封闭处理，汇水面积小，运行稳定。</t>
  </si>
  <si>
    <t>俄罗斯龙兴克孜尔-塔什特克选矿厂尾矿库</t>
  </si>
  <si>
    <t>俄罗斯</t>
  </si>
  <si>
    <t>年度绩效审查</t>
  </si>
  <si>
    <t>矿山运营期间尾矿库区域的环保破坏，采取了以下措施： 对泥浆管道和回水管道的运行进行全面控制，及时更换磨损管段；定期检查和维修排水设施，防止因维护尾矿设施损坏而造成的矿浆污染。将发生溃坝事故的风险降至最低。</t>
  </si>
  <si>
    <t>ZRV公司塔罗1#、2#合并尾矿库（塔吉克斯坦-中塔泽拉夫尚）</t>
  </si>
  <si>
    <t>塔吉克斯坦</t>
  </si>
  <si>
    <t>ZRV公司塔罗吉劳尾矿库（塔吉克斯坦-中塔泽拉夫尚）</t>
  </si>
  <si>
    <t>评审专家一致认为：尾矿库安全超高和最小干滩长度满足设计规定的要求；排水系统各构筑物符合设计要求，工况正常；尾矿坝的轮廓尺寸符合设计要求，稳定安全系数满足设计要求；尾矿库坝体渗流控制满足要求，工况正常。</t>
  </si>
  <si>
    <t>公司从库区安全、尾矿排放、尾矿坝、库区周边排洪系统、回水系统、安全监测、安全管理和应急管理等方面落实塔吉克国家相关法律法规要求和公司尾矿库安全运行管理制度。后续管理中：1）控制堆积坝上升速率；2）正常运行水位控制在100米干滩长度；3）注重排洪系统的巡查和维修；4）做好冬季放矿管理；5）闭库前的安全评价；6）按最小浸润线埋深控制；7）在线监测系统的运用。</t>
  </si>
  <si>
    <t>ZRV公司塔罗氧化矿在建3#尾矿库（塔吉克斯坦-中塔泽拉夫尚）</t>
  </si>
  <si>
    <t>评审专家一致认为：尾矿库排水系统各构筑物建设符合设计要求，在建尾矿坝的轮廓尺寸符合设计要求，稳定安全系数满足设计要求。尾矿库原设计库底设有防渗层，坝体加高部分设低渗透材料，形成了整体防渗层。坝体历经数次加高扩容并未影响周边环境的自然水系。</t>
  </si>
  <si>
    <t>公司从库区安全、尾矿排放、尾矿坝、库区周边排洪系统、回水系统、安全监测、安全管理和应急管理等方面落实塔吉克国家相关法律法规要求和公司尾矿库安全运行管理制度。后续管理中：1）做好初期坝运行管理；2）正常运行水位控制在100米干滩长度；3）注重排洪系统的巡查和维修；4）做好冬季放矿管理；5）闭库前的安全评价；6）按最小浸润线埋深控制；7）在线监测系统的运用。</t>
  </si>
  <si>
    <t>哥伦比亚</t>
  </si>
  <si>
    <t>运行+在建（分期建设）</t>
  </si>
  <si>
    <t>12~14（分期建设）</t>
  </si>
  <si>
    <t>EOR审查</t>
  </si>
  <si>
    <t>EOR审查认为：尾矿库目前整体安全性良好，事故风险较低、整体风险可控。</t>
  </si>
  <si>
    <t>尾矿库最底部设置两层PE膜隔离防渗，PE膜沿库底延伸至地面挖沟覆压；PE膜上部设置积水及排水系统，1~6期积水及排水管道连接保持整体通道，最终将库内积水排入水处理厂进行处理合格后排放；沿库体外围设置有9~13层不等的石笼挡墙，库体表面雨水分两个部分通过排水沟收集排放，石笼挡墙的顶部排水沟负责收集挡墙以上部位的雨水、石笼挡墙底部的排水沟负责收集石笼顶部以下部分的雨水和库体周围道路的雨水，这些雨水最终汇集通过不同的管道排入Canal Bermejal河道外排；库体每隔一段均设置有雨水导流装置，确保建设期雨水能顺利导入库底的排水系统。尾矿堆积达到石笼顶部标高，即开始设置植被防护层施工，防护层随尾矿堆积同步进行，最终在植被防护层上进行合适的绿植种植，达到防止雨水冲刷破坏表土的情况发生。这些措施可有效降低各种安全风险，对尾矿库整体安全起到很好的保障作用。</t>
  </si>
  <si>
    <t>诺顿金田帕丁顿尾矿库</t>
  </si>
  <si>
    <t>矿坑回填</t>
  </si>
  <si>
    <t>尾矿储存在低于地表的矿坑内，未筑坝</t>
  </si>
  <si>
    <t>澳大利亚</t>
  </si>
  <si>
    <t>EOR审查认为：矿库目前整体安全性良好，事故风险较低、整体风险可控。</t>
  </si>
  <si>
    <t>公司从库区安全、尾矿排放、尾矿坝、库区周边排洪系统、回水系统、安全监测、安全管理和应急管理等方面落实澳大利亚国家相关法律法规要求和公司尾矿库安全运行管理制度。</t>
  </si>
  <si>
    <t>奥罗拉金矿有限公司尾矿库</t>
  </si>
  <si>
    <t>圭亚那</t>
  </si>
  <si>
    <t>内部审查结果为：该尾矿库自建设投用以来，尾矿库运行正常，期间未发生安全生产事故；根据监测结果尾矿库坝体未发生任何移动，坝体稳定未出现任何移动，坝体未见任何变形，裂缝、滑坡和渗漏，坝体外坡坡比、干滩长度、安全超高等均符合规范及设计要求。部分坝体收雨季雨水冲刷影响出现轻微侵蚀，需要及时安排修复。综上所述，奥罗拉近况尾矿库经审查，尾矿库库区及周边条件、尾矿库各系统（尾矿坝、防排洪系统、安全监测设施、防排渗设施、辅助设施、安全标志及安全管理等）均符合法律法规、规程、规范及设计要求，尾矿库为正常库。</t>
  </si>
  <si>
    <t>公司在尾矿库的施工、生产管理应严格按照相关规定进行，做好尾矿坝施工、尾矿输送、堆存和尾矿库的防洪、排洪、回水设施的维护管理工作，确保安全运行。公司加强了安全组织和安全技术措施，保证施工质量；实行工程建设监理制，选择责任心强、技术力量好的监理队伍，保证施工质量，确保施工安全和工期要求；建立巡坝护坝制度。明确护坝工人岗位责任制，加强尾矿库及坝坡巡视。安排24小时轮流值班，如发现沉陷、滑坡、裂缝、渗水等不良现象，及时反映调动人力物力进行处理。</t>
  </si>
  <si>
    <t>苏里南</t>
  </si>
  <si>
    <r>
      <t>百万tCO</t>
    </r>
    <r>
      <rPr>
        <vertAlign val="subscript"/>
        <sz val="11"/>
        <color theme="1"/>
        <rFont val="黑体"/>
        <family val="3"/>
        <charset val="134"/>
      </rPr>
      <t>2</t>
    </r>
    <r>
      <rPr>
        <sz val="11"/>
        <color theme="1"/>
        <rFont val="黑体"/>
        <family val="3"/>
        <charset val="134"/>
      </rPr>
      <t>e</t>
    </r>
    <phoneticPr fontId="45" type="noConversion"/>
  </si>
  <si>
    <t xml:space="preserve">        紫金矿业ESG数据绩效表（2025）</t>
  </si>
  <si>
    <t>中线法</t>
  </si>
  <si>
    <t>国家矿山安全监察局</t>
  </si>
  <si>
    <t>同意巨龙铜矿甲玛沟尾矿库工程安全设施重大变更设计通过审查</t>
  </si>
  <si>
    <t>严格按照安全设施设计进行施工生产作业</t>
  </si>
  <si>
    <t>陇南紫金矿业有限公司张皮沟尾矿库</t>
  </si>
  <si>
    <t>第三方安全评价报告显示：张皮沟尾矿库安全设施及坝体质量经过第三方监督和检测，安全设施有效，符合安全设施设计要求。具备安全生产的基本条件，可以正常生产，评价报告显示张皮沟尾矿库不存在重大生产安全事故隐患。</t>
  </si>
  <si>
    <t>暂时停用</t>
  </si>
  <si>
    <t>第三方安全评价报告显示：乌拉特后旗紫金矿业有限公司庙沟尾矿库的安全设施与已备案的《内蒙古乌拉特后旗紫金矿业有限公司庙沟铅锌矿老尾矿库治理工程初步设计安全专篇》（巴安监矿山发[2013] 19号）相符，不存在国家矿山安全监察局关于印发《金属非金属矿山重大事故隐患判定标准》的通知（矿安〔2022〕88号）中规定的尾矿库重大事故隐患，具备《中华人民共和国安全生产法》及有关法律、行政法规和国家标准、行业标准规定的安全生产条件。</t>
  </si>
  <si>
    <t>公司将不断加强安全管理和教育、完善各项安全制度、监理安全生产教育和培训档案、针对安全事故和重大险情制定应急救援预案、定期进行职业健康检查、对安全生产状况进行经常性检查、每年至少组织一次综合应急预案演练或者专项应急预案演练，每半年至少组织一次现场处置方案演练，加大安全生产投入的长效保障机制、强化巡坝人员的责任心、经常巡视库周围山体，发现异常情况及时处理。</t>
  </si>
  <si>
    <t>经过对武平紫金矿业有限公司悦洋尾矿库进行安全现状评价，评价组认为：悦洋尾矿库自取得安全生产许可证以来，尾矿库运行期间未发生安全生产事故，运行正常；尾矿库各系统（包括尾矿坝、防洪系统、排渗系统、监测系统、辅助设施、个体安全防护、安全标志及安全管理等）均符合法律法规、规程、规范及设计要求，运行正常，武平紫金矿业有限公司悦洋尾矿库具备安全生产条件；根据原国家安全生产监督管理总局 20 号令《非煤矿矿山安全生产许可证实施办法》的规定，悦洋尾矿库符合尾矿库安全生产条件的要求。</t>
  </si>
  <si>
    <t>坝体稳定性分析</t>
  </si>
  <si>
    <t>第三方安全评价报告显示：未发现滑坡、坍塌、泥石流等地质灾害及不良地质现象，库址及周边环境单元满足规程规范要求。评价认为尾矿坝稳定，符合规程要求。排洪系统符合《安全设施设计》的要求。观测数据显示尾矿库运行处于正常状态，满足《安全设施设计》和《尾矿库安全规程》要求。由于本尾矿库利用采矿废石筑坝，尾矿坝本身即为巨大的排渗体，排渗及坝坡稳定性良好，在采用尾矿库现状物理力学指标进行计算及按设计要求运行的前提下，尾矿坝稳定性满足规范要求，可以保证尾矿库安全运行至545.0m标高。</t>
  </si>
  <si>
    <t>第三方安全评价报告显示：金子河北沟尾矿库为正常库，符合设计要求以及安全生产，法律法规、标准、规范要求，具备继续生产运行的安全生产条件；运行期间加强巡查，发现隐患及时整改。</t>
  </si>
  <si>
    <t>第三方安全评价报告显示：经验算坝体稳定性，正常运行条件下，最小安全稳定系数为 Ks=1.819，大于三等库正常运行状态最小安全系数 1.20；特殊运行条件下，最小安全稳定系数为 Ks=1.679，大于三等库正常运行状态最小安全系数 1.05。按《尾矿设施设计规范》（GB 50863-2013）有关规定，坝体稳定，为尾矿库继续按设计要求进行堆积运行打下良好基础。</t>
  </si>
  <si>
    <t>是（闭库）</t>
  </si>
  <si>
    <t>第三方安全评价报告显示：紫金锌业尾矿库在不同运行期及各种运行工况安全系数均满足规范要求，坝体安全可靠。</t>
  </si>
  <si>
    <t>在尾矿库运行过程，加强尾矿库的堆坝管理，如子坝外坡坡比、
马道宽度等要和设计图纸保持一致，对不符合设计要求的工程措施应
及时整改到位。随着尾矿堆积标高上升，尾矿库后续位移、浸润线及
其它监测设置要及时实施并做好监测记录；每次地震过后，要对尾矿库排洪系统进行检查以及质量检测，如有损毁需及时修复；尾矿库在生产管理过程中如出现可能影响尾矿库安全的情况，现场管理人员应及时向上级主管部门反映，主管部门要尽快与设计单位取得联系，以便及时妥善处理，保证尾矿库安全，避免生命和财产损失。</t>
  </si>
  <si>
    <t>安全现状评价</t>
  </si>
  <si>
    <t>第三方安全评价报告显示：贵州紫金矿业股份有限公司水银洞金矿小厂尾矿库属四等正常库,现状条件下的生产系统、辅助系统和安全保障系统能够满足国家现行的相关法律、法规、技术标准和规范的规定，具备继续生产运行的安全生产条件。</t>
  </si>
  <si>
    <r>
      <rPr>
        <sz val="11"/>
        <rFont val="宋体"/>
        <charset val="134"/>
      </rPr>
      <t>公司将合理排放尾矿浆，控制浸润线、保证干摊长度，保持合理的水位，保证泵站抽排水系统正常运转，及时修复因降雨导致的坝体渗流破坏；</t>
    </r>
    <r>
      <rPr>
        <sz val="11"/>
        <rFont val="宋体"/>
        <charset val="134"/>
      </rPr>
      <t>2024年7月份</t>
    </r>
    <r>
      <rPr>
        <sz val="11"/>
        <rFont val="宋体"/>
        <charset val="134"/>
      </rPr>
      <t>新排洪硐已启用；2024年</t>
    </r>
    <r>
      <rPr>
        <sz val="11"/>
        <rFont val="宋体"/>
        <charset val="134"/>
      </rPr>
      <t>12</t>
    </r>
    <r>
      <rPr>
        <sz val="11"/>
        <rFont val="宋体"/>
        <charset val="134"/>
      </rPr>
      <t>月</t>
    </r>
    <r>
      <rPr>
        <sz val="11"/>
        <rFont val="宋体"/>
        <charset val="134"/>
      </rPr>
      <t>18</t>
    </r>
    <r>
      <rPr>
        <sz val="11"/>
        <rFont val="宋体"/>
        <charset val="134"/>
      </rPr>
      <t>日</t>
    </r>
    <r>
      <rPr>
        <sz val="11"/>
        <rFont val="宋体"/>
        <charset val="134"/>
      </rPr>
      <t>VK2#</t>
    </r>
    <r>
      <rPr>
        <sz val="11"/>
        <rFont val="宋体"/>
        <charset val="134"/>
      </rPr>
      <t>尾矿库底部老排洪硐（下游段）封堵全面完成，尾矿库风险已彻底消除。</t>
    </r>
  </si>
  <si>
    <t>公司将合理排放尾矿浆，控制浸润线、保证干摊长度，保证泵站抽排水系统正常运转，及时修复因降雨导致的坝体渗流破坏。目前正在按设计实施机械加高一次性废石筑坝，筑坝高度5m，达到设计标高390m</t>
  </si>
  <si>
    <t>内部审查结果为：排渗设施、位移、浸润线等均符合运行要求，风险可控，无溃坝风险，尾矿库运行符合设计要求。</t>
  </si>
  <si>
    <t>公司将做好尾矿库坝体位移及浸润线的定期监测，尾矿库需要预留足够的调节水位，建立溃坝预警系统，在坝体受到威胁的情况下能够及时通知到下游，做好应急响应。</t>
  </si>
  <si>
    <t>外部审查</t>
  </si>
  <si>
    <t>尾矿坝2024年重新安装了实时在线监测系统，公司确保监测系统正常运行，并由专人定期巡坝，规范放矿，保持截水沟排水通畅。</t>
  </si>
  <si>
    <t>年度绩效审查结果表明：水利设施运行平稳，符合水利设施持续运行条件。</t>
  </si>
  <si>
    <t>大陆黄金Buritica尾矿库1#库</t>
  </si>
  <si>
    <t>大陆黄金Buritica尾矿库2#库</t>
  </si>
  <si>
    <t>在建（1期建设）</t>
  </si>
  <si>
    <t>8</t>
  </si>
  <si>
    <t>项目2024.8环评批复，2025.1.28开工建设</t>
  </si>
  <si>
    <t>335（尾砂标高）（低于地表28米）</t>
  </si>
  <si>
    <t>雄村铜矿吴坚村普奴尾矿库</t>
  </si>
  <si>
    <t>中线式下游废石一次筑坝法（分期）</t>
  </si>
  <si>
    <t>-</t>
  </si>
  <si>
    <t>拟建</t>
  </si>
  <si>
    <t>拟建，目前正在进行初步设计和安全设施设计等工作。</t>
  </si>
  <si>
    <t>湖南紫金锂业有限公司石落塘尾矿库</t>
  </si>
  <si>
    <t>上游法尾砂筑坝</t>
  </si>
  <si>
    <t>在建</t>
  </si>
  <si>
    <t>上游13米、中心坝头线21米、下游29米。</t>
  </si>
  <si>
    <t>目前依据被批准的设计进行建设</t>
  </si>
  <si>
    <t>湖南省应急管理厅</t>
  </si>
  <si>
    <t>严格按照批复的安全设施设计进行建设，加强项目建设期间的安全管理，落实专人与施工班组“同上同下”，共同做好作业前中后安全确认工作，切实保障施工现场安全作业条件到位，确保安全生产。</t>
  </si>
  <si>
    <t>湖南省应急管理厅竣工验收审查</t>
  </si>
  <si>
    <t>贵州新恒基太平洞金矿新建尾矿库</t>
  </si>
  <si>
    <t>目前正在进行用地报批等工作。</t>
  </si>
  <si>
    <t>新疆紫金黄金有限公司萨瓦亚尔顿金矿尾矿库</t>
  </si>
  <si>
    <t>中线式+上游式</t>
  </si>
  <si>
    <t>在建（分期建设）</t>
  </si>
  <si>
    <t>自治区应急管理厅委托自治区安科院专家进行审查</t>
  </si>
  <si>
    <t>根据设计萨瓦亚尔顿金矿尾矿库为山谷型尾矿库，在沟口筑尾矿坝与山体合围成库。尾矿库内未发现泥石流、断裂、滑坡、坍塌、地下天然洞穴、岩溶、采空区、地裂缝等不良地质现象，无不稳定斜坡，山脊及局部较陡山坡基岩裸露区域坡脚有少量崩塌形成的落石，长度一般在20～40cm，规模小，破坏后果不严重，对尾矿库整体稳定影响不大。</t>
  </si>
  <si>
    <t>严格按照批复的安全设施设计进行建设，加强项目建设期间的安全管理，保障施工现场的作业安全，确保建设工程符合安全设施设计要求。</t>
  </si>
  <si>
    <t>自治区应急管理厅竣工验收审查</t>
  </si>
  <si>
    <t>西藏翔龙矿业有限公司朱诺铜矿白翁普曲尾矿库</t>
  </si>
  <si>
    <t>0</t>
  </si>
  <si>
    <t>2025年1月15日已取得《西藏翔龙矿业有限公司朱诺铜矿白翁普曲尾矿库工程安全设施设计审查意见书》</t>
  </si>
  <si>
    <t>洛宁紫金黄金冶炼有限公司北村尾矿库</t>
  </si>
  <si>
    <t>洛宁紫金黄金冶炼有限公司阳峪尾矿库</t>
  </si>
  <si>
    <t>2023年5</t>
  </si>
  <si>
    <t>12.67</t>
  </si>
  <si>
    <t>河南省应急管理厅</t>
  </si>
  <si>
    <t>洛宁紫金黄金冶炼有限公司阳峪村尾矿库的尾矿坝、防排洪设施、防排渗设施、地质灾害防护设施、安全监测设施及其它辅助设施按照安全设施设计、设计变更和设计施工图进行了施工，建设程序符合《建设项目安全设施“三同时”监督管理办法》及法律法规标准规范规定要求，试运行期间尾矿库安全管理运行情况正常，各项安全设施可靠有效，尾矿库的危险有害因素整体可控。</t>
  </si>
  <si>
    <t>生产运行过程中应重点防范，结构破坏、高处坠落、物体打击、机械伤害、车辆伤害、淹溺、不良地质条件、粉尘、噪声、振动等因素的危险度较低。</t>
  </si>
  <si>
    <t>尾矿库运行正常，风险可控，无溃坝风险</t>
  </si>
  <si>
    <t>按计划进行尾矿库坝体位移监测，浸润线监测，尾矿库设有溢洪道，能够及时调节水位，已制定溃坝响应机制，能够及时做好应急响应。</t>
  </si>
  <si>
    <t>2025年第3季度</t>
  </si>
  <si>
    <t>罗斯贝尔复合尾矿库系统（tsf1～3）</t>
  </si>
  <si>
    <t>1#：2003-2014
2#：2014-2024
3#：2023-2031</t>
  </si>
  <si>
    <t>44-46</t>
  </si>
  <si>
    <t>TSF 1#：回收利用
TSF 2#：正在运行 
TSF 3#：在建/正在运行</t>
  </si>
  <si>
    <t>发布/更新时间:2025/3/21</t>
  </si>
  <si>
    <t>本地化采购率</t>
  </si>
  <si>
    <t>3.其他间接温室气体排放(SCOPE3)的计算过程中，2024年包括“外购商品与服务”、“上游运输”、“商务差旅”、“雇员通勤‘、”下游运输“，2023年仅包含”商务差旅“产生的碳排放。</t>
  </si>
  <si>
    <t>1.其他直接能源包括液化石油气、焦粉等</t>
  </si>
  <si>
    <t>00224E35457R1M</t>
    <phoneticPr fontId="31" type="noConversion"/>
  </si>
  <si>
    <t>11424EnMS11564R1M</t>
    <phoneticPr fontId="31" type="noConversion"/>
  </si>
  <si>
    <t>00224E35292R1M</t>
    <phoneticPr fontId="31" type="noConversion"/>
  </si>
  <si>
    <t>00224E33484R1M</t>
    <phoneticPr fontId="31" type="noConversion"/>
  </si>
  <si>
    <t>052321ER1</t>
    <phoneticPr fontId="31" type="noConversion"/>
  </si>
  <si>
    <t>00224E34146R1M</t>
  </si>
  <si>
    <t>00224E33984R1M</t>
    <phoneticPr fontId="31" type="noConversion"/>
  </si>
  <si>
    <r>
      <rPr>
        <sz val="11"/>
        <rFont val="Calibri"/>
        <family val="3"/>
        <charset val="134"/>
        <scheme val="minor"/>
      </rPr>
      <t>0</t>
    </r>
    <r>
      <rPr>
        <sz val="11"/>
        <rFont val="Calibri"/>
        <family val="3"/>
        <charset val="134"/>
        <scheme val="minor"/>
      </rPr>
      <t>0223E33252R2M</t>
    </r>
  </si>
  <si>
    <t>A.CPT.CC-϶.102121.01-3859.04</t>
    <phoneticPr fontId="31" type="noConversion"/>
  </si>
  <si>
    <t>RS001443</t>
    <phoneticPr fontId="31" type="noConversion"/>
  </si>
  <si>
    <t>00224E34345R1M</t>
    <phoneticPr fontId="31" type="noConversion"/>
  </si>
  <si>
    <t>A.CPT.CC-϶.080824.01-3859.04</t>
    <phoneticPr fontId="31" type="noConversion"/>
  </si>
  <si>
    <t>А.СРТ.СС-Э.120324.01-3859.04</t>
    <phoneticPr fontId="31" type="noConversion"/>
  </si>
  <si>
    <t>00224E33797R1S</t>
    <phoneticPr fontId="31" type="noConversion"/>
  </si>
  <si>
    <t>00224E33622R2M</t>
    <phoneticPr fontId="31" type="noConversion"/>
  </si>
  <si>
    <t>04324E31433R0S</t>
    <phoneticPr fontId="31" type="noConversion"/>
  </si>
  <si>
    <t>50021E0167R1S</t>
    <phoneticPr fontId="31" type="noConversion"/>
  </si>
  <si>
    <t>00224E34922R1M</t>
    <phoneticPr fontId="31" type="noConversion"/>
  </si>
  <si>
    <t>0070024E51763R1S</t>
    <phoneticPr fontId="31" type="noConversion"/>
  </si>
  <si>
    <t xml:space="preserve">00224E34144R1S </t>
    <phoneticPr fontId="31" type="noConversion"/>
  </si>
  <si>
    <t>福建紫金锂元材料科技有限公司</t>
    <phoneticPr fontId="31" type="noConversion"/>
  </si>
  <si>
    <t>0070024E51247R0M</t>
  </si>
  <si>
    <t>GWh</t>
  </si>
  <si>
    <t>MWh/万元工业增加值</t>
  </si>
  <si>
    <t>综合能耗量(按GWh计算)：</t>
  </si>
  <si>
    <t>注：ISO14001:2015认证覆盖率是以2020年我们拥有的生产运营点为基准，截至报告期末获得认证的比例</t>
  </si>
  <si>
    <t>ISO14001:2015认证覆盖率</t>
  </si>
  <si>
    <t>年份</t>
  </si>
  <si>
    <t>新增专利数</t>
  </si>
  <si>
    <t>40.50</t>
  </si>
  <si>
    <t>6.报告期内，我们对往年的气候变化数据进行了回溯修正，具体调整方式请参考本报告“气候变化”章节</t>
  </si>
  <si>
    <t>高水风险地区取水量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</si>
</sst>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64" formatCode="yyyy&quot;年&quot;m&quot;月&quot;;@"/>
    <numFmt numFmtId="165" formatCode="_ * #,##0_ ;_ * \-#,##0_ ;_ * &quot;-&quot;??_ ;_ @_ "/>
    <numFmt numFmtId="166" formatCode="0.0%"/>
    <numFmt numFmtId="167" formatCode="0.00_ "/>
    <numFmt numFmtId="168" formatCode="#,##0.00_ "/>
    <numFmt numFmtId="169" formatCode="0.0"/>
    <numFmt numFmtId="170" formatCode="#,##0_ "/>
    <numFmt numFmtId="171" formatCode="_ * #,##0.00000_ ;_ * \-#,##0.00000_ ;_ * &quot;-&quot;??_ ;_ @_ "/>
    <numFmt numFmtId="172" formatCode="_ * #,##0.00_ ;_ * \-#,##0.00_ ;_ * &quot;-&quot;??.00_ ;_ @_ "/>
    <numFmt numFmtId="173" formatCode="0.00_);[Red]\(0.00\)"/>
    <numFmt numFmtId="174" formatCode="0_ "/>
    <numFmt numFmtId="175" formatCode="#,##0.0000"/>
    <numFmt numFmtId="176" formatCode="_ * #,##0.0000_ ;_ * \-#,##0.0000_ ;_ * &quot;-&quot;??_ ;_ @_ "/>
    <numFmt numFmtId="177" formatCode="_ * #,##0.0000000_ ;_ * \-#,##0.0000000_ ;_ * &quot;-&quot;??_ ;_ @_ "/>
    <numFmt numFmtId="178" formatCode="_ * #,##0.000000_ ;_ * \-#,##0.000000_ ;_ * &quot;-&quot;??_ ;_ @_ "/>
  </numFmts>
  <fonts count="55">
    <font>
      <sz val="11"/>
      <color theme="1"/>
      <name val="Calibri"/>
      <charset val="134"/>
      <scheme val="minor"/>
    </font>
    <font>
      <sz val="11"/>
      <color indexed="8"/>
      <name val="Calibri"/>
      <family val="2"/>
      <scheme val="minor"/>
    </font>
    <font>
      <sz val="11"/>
      <color indexed="8"/>
      <name val="宋体"/>
      <charset val="134"/>
    </font>
    <font>
      <sz val="11"/>
      <name val="宋体"/>
      <charset val="134"/>
    </font>
    <font>
      <b/>
      <sz val="20"/>
      <color rgb="FFC00000"/>
      <name val="Calibri"/>
      <family val="2"/>
      <scheme val="minor"/>
    </font>
    <font>
      <b/>
      <sz val="20"/>
      <color rgb="FF806000"/>
      <name val="黑体"/>
      <family val="3"/>
      <charset val="134"/>
    </font>
    <font>
      <b/>
      <sz val="14"/>
      <color theme="1"/>
      <name val="Calibri"/>
      <family val="2"/>
      <scheme val="minor"/>
    </font>
    <font>
      <b/>
      <sz val="11"/>
      <name val="微软雅黑"/>
      <family val="2"/>
      <charset val="134"/>
    </font>
    <font>
      <sz val="11"/>
      <name val="Calibri"/>
      <family val="2"/>
      <scheme val="minor"/>
    </font>
    <font>
      <sz val="11"/>
      <color rgb="FFFF0000"/>
      <name val="Calibri"/>
      <family val="2"/>
      <scheme val="minor"/>
    </font>
    <font>
      <b/>
      <sz val="36"/>
      <color rgb="FFFF0000"/>
      <name val="Calibri"/>
      <family val="2"/>
      <scheme val="minor"/>
    </font>
    <font>
      <sz val="11"/>
      <color theme="1"/>
      <name val="黑体"/>
      <family val="3"/>
      <charset val="134"/>
    </font>
    <font>
      <b/>
      <sz val="18"/>
      <color rgb="FFC00000"/>
      <name val="Calibri"/>
      <family val="2"/>
      <scheme val="minor"/>
    </font>
    <font>
      <b/>
      <sz val="11"/>
      <color rgb="FFC00000"/>
      <name val="黑体"/>
      <family val="3"/>
      <charset val="134"/>
    </font>
    <font>
      <b/>
      <u/>
      <sz val="12"/>
      <color rgb="FFC00000"/>
      <name val="黑体"/>
      <family val="3"/>
      <charset val="134"/>
    </font>
    <font>
      <b/>
      <sz val="11"/>
      <color theme="0"/>
      <name val="黑体"/>
      <family val="3"/>
      <charset val="134"/>
    </font>
    <font>
      <b/>
      <sz val="11"/>
      <color theme="9" tint="-0.249977111117893"/>
      <name val="黑体"/>
      <family val="3"/>
      <charset val="134"/>
    </font>
    <font>
      <b/>
      <sz val="16"/>
      <color rgb="FF806000"/>
      <name val="黑体"/>
      <family val="3"/>
      <charset val="134"/>
    </font>
    <font>
      <b/>
      <sz val="12"/>
      <color rgb="FFC00000"/>
      <name val="黑体"/>
      <family val="3"/>
      <charset val="134"/>
    </font>
    <font>
      <b/>
      <sz val="11"/>
      <color theme="1"/>
      <name val="黑体"/>
      <family val="3"/>
      <charset val="134"/>
    </font>
    <font>
      <sz val="16"/>
      <color rgb="FF806000"/>
      <name val="黑体"/>
      <family val="3"/>
      <charset val="134"/>
    </font>
    <font>
      <sz val="11"/>
      <name val="黑体"/>
      <family val="3"/>
      <charset val="134"/>
    </font>
    <font>
      <b/>
      <sz val="11"/>
      <color rgb="FF000000"/>
      <name val="黑体"/>
      <family val="3"/>
      <charset val="134"/>
    </font>
    <font>
      <b/>
      <sz val="11"/>
      <color rgb="FFFF0000"/>
      <name val="黑体"/>
      <family val="3"/>
      <charset val="134"/>
    </font>
    <font>
      <sz val="11"/>
      <color rgb="FFFF0000"/>
      <name val="黑体"/>
      <family val="3"/>
      <charset val="134"/>
    </font>
    <font>
      <sz val="11"/>
      <color rgb="FF000000"/>
      <name val="黑体"/>
      <family val="3"/>
      <charset val="134"/>
    </font>
    <font>
      <i/>
      <sz val="9"/>
      <color theme="1"/>
      <name val="黑体"/>
      <family val="3"/>
      <charset val="134"/>
    </font>
    <font>
      <i/>
      <sz val="9"/>
      <color rgb="FF000000"/>
      <name val="黑体"/>
      <family val="3"/>
      <charset val="134"/>
    </font>
    <font>
      <sz val="9"/>
      <color rgb="FF000000"/>
      <name val="黑体"/>
      <family val="3"/>
      <charset val="134"/>
    </font>
    <font>
      <i/>
      <sz val="9"/>
      <name val="黑体"/>
      <family val="3"/>
      <charset val="134"/>
    </font>
    <font>
      <sz val="9"/>
      <name val="Calibri"/>
      <family val="2"/>
      <scheme val="minor"/>
    </font>
    <font>
      <sz val="9"/>
      <color theme="1"/>
      <name val="Calibri"/>
      <family val="2"/>
      <scheme val="minor"/>
    </font>
    <font>
      <b/>
      <sz val="11"/>
      <name val="黑体"/>
      <family val="3"/>
      <charset val="134"/>
    </font>
    <font>
      <sz val="12"/>
      <color theme="1"/>
      <name val="黑体"/>
      <family val="3"/>
      <charset val="134"/>
    </font>
    <font>
      <sz val="11"/>
      <color rgb="FF806000"/>
      <name val="黑体"/>
      <family val="3"/>
      <charset val="134"/>
    </font>
    <font>
      <b/>
      <sz val="11"/>
      <color theme="1"/>
      <name val="Calibri"/>
      <family val="2"/>
      <scheme val="minor"/>
    </font>
    <font>
      <sz val="9"/>
      <color theme="1"/>
      <name val="黑体"/>
      <family val="3"/>
      <charset val="134"/>
    </font>
    <font>
      <i/>
      <sz val="9"/>
      <color rgb="FFFFFFFF"/>
      <name val="黑体"/>
      <family val="3"/>
      <charset val="134"/>
    </font>
    <font>
      <i/>
      <sz val="11"/>
      <color theme="1"/>
      <name val="黑体"/>
      <family val="3"/>
      <charset val="134"/>
    </font>
    <font>
      <b/>
      <sz val="14"/>
      <color theme="7" tint="-0.249977111117893"/>
      <name val="Calibri"/>
      <family val="2"/>
      <scheme val="minor"/>
    </font>
    <font>
      <sz val="11"/>
      <color theme="1"/>
      <name val="宋体"/>
      <charset val="134"/>
    </font>
    <font>
      <sz val="12"/>
      <color theme="1"/>
      <name val="宋体"/>
      <charset val="134"/>
    </font>
    <font>
      <sz val="11"/>
      <color rgb="FF000000"/>
      <name val="Arial"/>
      <family val="2"/>
    </font>
    <font>
      <vertAlign val="subscript"/>
      <sz val="11"/>
      <color theme="1"/>
      <name val="黑体"/>
      <family val="3"/>
      <charset val="134"/>
    </font>
    <font>
      <sz val="11"/>
      <color theme="1"/>
      <name val="Calibri"/>
      <family val="2"/>
      <scheme val="minor"/>
    </font>
    <font>
      <sz val="9"/>
      <name val="Calibri"/>
      <family val="2"/>
      <scheme val="minor"/>
    </font>
    <font>
      <sz val="11"/>
      <color theme="1"/>
      <name val="黑体"/>
      <family val="3"/>
      <charset val="134"/>
    </font>
    <font>
      <sz val="11"/>
      <color theme="1"/>
      <name val="Calibri"/>
      <family val="2"/>
      <scheme val="minor"/>
    </font>
    <font>
      <b/>
      <sz val="20"/>
      <name val="宋体"/>
      <charset val="134"/>
    </font>
    <font>
      <b/>
      <sz val="11"/>
      <name val="宋体"/>
      <charset val="134"/>
    </font>
    <font>
      <sz val="11"/>
      <color indexed="8"/>
      <name val="Calibri"/>
      <family val="2"/>
      <scheme val="minor"/>
    </font>
    <font>
      <sz val="11"/>
      <color theme="1"/>
      <name val="Calibri"/>
      <family val="3"/>
      <charset val="134"/>
      <scheme val="minor"/>
    </font>
    <font>
      <b/>
      <sz val="20"/>
      <color rgb="FFC00000"/>
      <name val="Calibri"/>
      <family val="3"/>
      <charset val="134"/>
      <scheme val="minor"/>
    </font>
    <font>
      <sz val="11"/>
      <color indexed="8"/>
      <name val="Calibri"/>
      <family val="3"/>
      <charset val="134"/>
      <scheme val="minor"/>
    </font>
    <font>
      <sz val="11"/>
      <name val="Calibri"/>
      <family val="3"/>
      <charset val="134"/>
      <scheme val="minor"/>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57884456923126"/>
        <bgColor indexed="64"/>
      </patternFill>
    </fill>
    <fill>
      <patternFill patternType="solid">
        <fgColor theme="0" tint="-4.9989318521683403E-2"/>
        <bgColor indexed="64"/>
      </patternFill>
    </fill>
    <fill>
      <patternFill patternType="solid">
        <fgColor theme="9" tint="0.39963988158818325"/>
        <bgColor indexed="64"/>
      </patternFill>
    </fill>
    <fill>
      <patternFill patternType="solid">
        <fgColor theme="9" tint="0.39954832605975527"/>
        <bgColor indexed="64"/>
      </patternFill>
    </fill>
    <fill>
      <patternFill patternType="solid">
        <fgColor rgb="FFFFFFFF"/>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double">
        <color auto="1"/>
      </top>
      <bottom style="double">
        <color auto="1"/>
      </bottom>
      <diagonal/>
    </border>
  </borders>
  <cellStyleXfs count="22">
    <xf numFmtId="0" fontId="0" fillId="0" borderId="0"/>
    <xf numFmtId="43" fontId="44" fillId="0" borderId="0" applyFont="0" applyFill="0" applyBorder="0" applyAlignment="0" applyProtection="0">
      <alignment vertical="center"/>
    </xf>
    <xf numFmtId="9" fontId="44" fillId="0" borderId="0" applyFont="0" applyFill="0" applyBorder="0" applyAlignment="0" applyProtection="0">
      <alignment vertical="center"/>
    </xf>
    <xf numFmtId="0" fontId="44" fillId="0" borderId="0">
      <alignment vertical="center"/>
    </xf>
    <xf numFmtId="0" fontId="44" fillId="0" borderId="0">
      <alignment vertical="center"/>
    </xf>
    <xf numFmtId="9" fontId="44" fillId="0" borderId="0" applyFont="0" applyFill="0" applyBorder="0" applyAlignment="0" applyProtection="0"/>
    <xf numFmtId="0" fontId="44" fillId="0" borderId="0">
      <alignment vertical="center"/>
    </xf>
    <xf numFmtId="0" fontId="44" fillId="0" borderId="0">
      <alignment vertical="center"/>
    </xf>
    <xf numFmtId="0" fontId="44" fillId="0" borderId="0">
      <alignment vertical="center"/>
    </xf>
    <xf numFmtId="0" fontId="44" fillId="0" borderId="0"/>
    <xf numFmtId="0" fontId="44" fillId="0" borderId="0"/>
    <xf numFmtId="0" fontId="44" fillId="0" borderId="0">
      <alignment vertical="center"/>
    </xf>
    <xf numFmtId="0" fontId="44" fillId="0" borderId="0">
      <alignment vertical="center"/>
    </xf>
    <xf numFmtId="0" fontId="2" fillId="0" borderId="0">
      <alignment vertical="center"/>
    </xf>
    <xf numFmtId="0" fontId="44" fillId="0" borderId="0"/>
    <xf numFmtId="0" fontId="44" fillId="0" borderId="0">
      <alignment vertical="center"/>
    </xf>
    <xf numFmtId="0" fontId="44" fillId="0" borderId="0"/>
    <xf numFmtId="0" fontId="44" fillId="0" borderId="0">
      <alignment vertical="center"/>
    </xf>
    <xf numFmtId="43" fontId="44" fillId="0" borderId="0" applyFont="0" applyFill="0" applyBorder="0" applyAlignment="0" applyProtection="0">
      <alignment vertical="center"/>
    </xf>
    <xf numFmtId="0" fontId="47" fillId="0" borderId="0">
      <alignment vertical="center"/>
    </xf>
    <xf numFmtId="0" fontId="47" fillId="0" borderId="0"/>
    <xf numFmtId="0" fontId="51" fillId="0" borderId="0"/>
  </cellStyleXfs>
  <cellXfs count="421">
    <xf numFmtId="0" fontId="0" fillId="0" borderId="0" xfId="0"/>
    <xf numFmtId="0" fontId="5" fillId="2" borderId="0" xfId="0" applyFont="1" applyFill="1" applyAlignment="1">
      <alignment vertical="center"/>
    </xf>
    <xf numFmtId="0" fontId="0" fillId="2" borderId="0" xfId="0" applyFill="1" applyAlignment="1">
      <alignment horizontal="right" vertical="top"/>
    </xf>
    <xf numFmtId="0" fontId="44" fillId="2" borderId="0" xfId="9" applyFill="1"/>
    <xf numFmtId="0" fontId="5" fillId="2" borderId="0" xfId="12" applyFont="1" applyFill="1">
      <alignment vertical="center"/>
    </xf>
    <xf numFmtId="0" fontId="44" fillId="2" borderId="0" xfId="12" applyFill="1" applyAlignment="1"/>
    <xf numFmtId="0" fontId="1" fillId="3" borderId="2" xfId="9" applyFont="1" applyFill="1" applyBorder="1" applyAlignment="1">
      <alignment horizontal="center" vertical="center"/>
    </xf>
    <xf numFmtId="0" fontId="7" fillId="3" borderId="2" xfId="9" applyFont="1" applyFill="1" applyBorder="1" applyAlignment="1">
      <alignment horizontal="center" vertical="center" wrapText="1"/>
    </xf>
    <xf numFmtId="0" fontId="8" fillId="2" borderId="2" xfId="12" applyFont="1" applyFill="1" applyBorder="1" applyAlignment="1">
      <alignment horizontal="center" vertical="center" wrapText="1"/>
    </xf>
    <xf numFmtId="0" fontId="8" fillId="0" borderId="2" xfId="12" applyFont="1" applyBorder="1" applyAlignment="1">
      <alignment horizontal="left" vertical="center" wrapText="1"/>
    </xf>
    <xf numFmtId="0" fontId="8" fillId="0" borderId="2" xfId="12" applyFont="1" applyBorder="1" applyAlignment="1">
      <alignment horizontal="center" vertical="center" wrapText="1"/>
    </xf>
    <xf numFmtId="0" fontId="8" fillId="0" borderId="2" xfId="12" applyFont="1" applyBorder="1" applyAlignment="1">
      <alignment horizontal="right" vertical="center" wrapText="1"/>
    </xf>
    <xf numFmtId="14" fontId="8" fillId="0" borderId="2" xfId="12" applyNumberFormat="1" applyFont="1" applyBorder="1" applyAlignment="1">
      <alignment horizontal="right" vertical="center" wrapText="1"/>
    </xf>
    <xf numFmtId="14" fontId="8" fillId="2" borderId="2" xfId="12" applyNumberFormat="1" applyFont="1" applyFill="1" applyBorder="1" applyAlignment="1">
      <alignment horizontal="right" vertical="center" wrapText="1"/>
    </xf>
    <xf numFmtId="0" fontId="8" fillId="0" borderId="2" xfId="9" applyFont="1" applyBorder="1" applyAlignment="1">
      <alignment horizontal="right"/>
    </xf>
    <xf numFmtId="14" fontId="8" fillId="2" borderId="2" xfId="12" applyNumberFormat="1" applyFont="1" applyFill="1" applyBorder="1" applyAlignment="1">
      <alignment horizontal="center" vertical="center" wrapText="1"/>
    </xf>
    <xf numFmtId="0" fontId="8" fillId="0" borderId="2" xfId="17" applyFont="1" applyBorder="1" applyAlignment="1">
      <alignment horizontal="right" vertical="center" wrapText="1"/>
    </xf>
    <xf numFmtId="14" fontId="8" fillId="0" borderId="2" xfId="17" applyNumberFormat="1" applyFont="1" applyBorder="1" applyAlignment="1">
      <alignment horizontal="right" vertical="center" wrapText="1"/>
    </xf>
    <xf numFmtId="14" fontId="8" fillId="2" borderId="2" xfId="12" applyNumberFormat="1" applyFont="1" applyFill="1" applyBorder="1" applyAlignment="1">
      <alignment horizontal="left" vertical="center" wrapText="1"/>
    </xf>
    <xf numFmtId="14" fontId="8" fillId="0" borderId="2" xfId="12" applyNumberFormat="1" applyFont="1" applyBorder="1" applyAlignment="1">
      <alignment horizontal="center" vertical="center" wrapText="1"/>
    </xf>
    <xf numFmtId="14" fontId="9" fillId="2" borderId="2" xfId="12" applyNumberFormat="1" applyFont="1" applyFill="1" applyBorder="1" applyAlignment="1">
      <alignment horizontal="right" vertical="center" wrapText="1"/>
    </xf>
    <xf numFmtId="0" fontId="44" fillId="0" borderId="2" xfId="9" applyBorder="1" applyAlignment="1">
      <alignment horizontal="left" vertical="center"/>
    </xf>
    <xf numFmtId="0" fontId="44" fillId="0" borderId="2" xfId="9" applyBorder="1" applyAlignment="1">
      <alignment horizontal="center" vertical="center" wrapText="1"/>
    </xf>
    <xf numFmtId="0" fontId="44" fillId="0" borderId="2" xfId="9" applyBorder="1" applyAlignment="1">
      <alignment horizontal="center" vertical="center"/>
    </xf>
    <xf numFmtId="0" fontId="44" fillId="0" borderId="2" xfId="9" applyBorder="1" applyAlignment="1">
      <alignment horizontal="right" vertical="center"/>
    </xf>
    <xf numFmtId="14" fontId="44" fillId="0" borderId="2" xfId="9" applyNumberFormat="1" applyBorder="1" applyAlignment="1">
      <alignment horizontal="right" vertical="center"/>
    </xf>
    <xf numFmtId="0" fontId="44" fillId="0" borderId="2" xfId="9" applyBorder="1"/>
    <xf numFmtId="14" fontId="44" fillId="0" borderId="2" xfId="9" applyNumberFormat="1" applyBorder="1"/>
    <xf numFmtId="0" fontId="44" fillId="0" borderId="2" xfId="9" applyBorder="1" applyAlignment="1">
      <alignment vertical="center"/>
    </xf>
    <xf numFmtId="14" fontId="44" fillId="0" borderId="2" xfId="9" applyNumberFormat="1" applyBorder="1" applyAlignment="1">
      <alignment vertical="center"/>
    </xf>
    <xf numFmtId="0" fontId="8" fillId="2" borderId="2" xfId="12" applyFont="1" applyFill="1" applyBorder="1" applyAlignment="1">
      <alignment horizontal="right" vertical="center" wrapText="1"/>
    </xf>
    <xf numFmtId="0" fontId="44" fillId="2" borderId="2" xfId="9" applyFill="1" applyBorder="1" applyAlignment="1">
      <alignment horizontal="left"/>
    </xf>
    <xf numFmtId="0" fontId="44" fillId="2" borderId="2" xfId="9" applyFill="1" applyBorder="1" applyAlignment="1">
      <alignment horizontal="center"/>
    </xf>
    <xf numFmtId="0" fontId="44" fillId="2" borderId="2" xfId="9" applyFill="1" applyBorder="1" applyAlignment="1">
      <alignment horizontal="right"/>
    </xf>
    <xf numFmtId="14" fontId="44" fillId="2" borderId="2" xfId="9" applyNumberFormat="1" applyFill="1" applyBorder="1" applyAlignment="1">
      <alignment horizontal="right"/>
    </xf>
    <xf numFmtId="14" fontId="44" fillId="2" borderId="2" xfId="9" applyNumberFormat="1" applyFill="1" applyBorder="1" applyAlignment="1">
      <alignment horizontal="center"/>
    </xf>
    <xf numFmtId="0" fontId="44" fillId="2" borderId="2" xfId="9" applyFill="1" applyBorder="1"/>
    <xf numFmtId="0" fontId="9" fillId="2" borderId="0" xfId="9" applyFont="1" applyFill="1"/>
    <xf numFmtId="0" fontId="44" fillId="2" borderId="0" xfId="12" applyFill="1" applyAlignment="1">
      <alignment horizontal="right" vertical="top"/>
    </xf>
    <xf numFmtId="0" fontId="10" fillId="2" borderId="0" xfId="9" applyFont="1" applyFill="1" applyAlignment="1">
      <alignment vertical="top"/>
    </xf>
    <xf numFmtId="0" fontId="11" fillId="2" borderId="0" xfId="0" applyFont="1" applyFill="1" applyAlignment="1">
      <alignment horizontal="center"/>
    </xf>
    <xf numFmtId="0" fontId="11" fillId="2" borderId="0" xfId="0" applyFont="1" applyFill="1"/>
    <xf numFmtId="0" fontId="14" fillId="2" borderId="0" xfId="0" applyFont="1" applyFill="1" applyAlignment="1">
      <alignment vertical="center"/>
    </xf>
    <xf numFmtId="0" fontId="15" fillId="4" borderId="4" xfId="0" applyFont="1" applyFill="1" applyBorder="1" applyAlignment="1">
      <alignment horizontal="left" vertical="center" wrapText="1"/>
    </xf>
    <xf numFmtId="0" fontId="15" fillId="4" borderId="4" xfId="0" applyFont="1" applyFill="1" applyBorder="1" applyAlignment="1">
      <alignment horizontal="right" vertical="center" wrapText="1"/>
    </xf>
    <xf numFmtId="0" fontId="11" fillId="2" borderId="6" xfId="0" applyFont="1" applyFill="1" applyBorder="1" applyAlignment="1">
      <alignment horizontal="left" vertical="center" wrapText="1"/>
    </xf>
    <xf numFmtId="165" fontId="11" fillId="2" borderId="6" xfId="1" applyNumberFormat="1" applyFont="1" applyFill="1" applyBorder="1" applyAlignment="1">
      <alignment horizontal="right" vertical="center" wrapText="1"/>
    </xf>
    <xf numFmtId="0" fontId="11" fillId="2" borderId="7" xfId="0" applyFont="1" applyFill="1" applyBorder="1" applyAlignment="1">
      <alignment horizontal="left" vertical="center" wrapText="1"/>
    </xf>
    <xf numFmtId="165" fontId="11" fillId="2" borderId="7" xfId="1" applyNumberFormat="1" applyFont="1" applyFill="1" applyBorder="1" applyAlignment="1">
      <alignment horizontal="right" vertical="center" wrapText="1"/>
    </xf>
    <xf numFmtId="0" fontId="11" fillId="2" borderId="6" xfId="0" applyFont="1" applyFill="1" applyBorder="1" applyAlignment="1">
      <alignment horizontal="right" vertical="center" wrapText="1"/>
    </xf>
    <xf numFmtId="0" fontId="11" fillId="2" borderId="7" xfId="0" applyFont="1" applyFill="1" applyBorder="1" applyAlignment="1">
      <alignment horizontal="right" vertical="center" wrapText="1"/>
    </xf>
    <xf numFmtId="0" fontId="11" fillId="2" borderId="8" xfId="0" applyFont="1" applyFill="1" applyBorder="1" applyAlignment="1">
      <alignment horizontal="left" vertical="center" wrapText="1"/>
    </xf>
    <xf numFmtId="165" fontId="11" fillId="2" borderId="8" xfId="1" applyNumberFormat="1" applyFont="1" applyFill="1" applyBorder="1" applyAlignment="1">
      <alignment horizontal="right" vertical="center" wrapText="1"/>
    </xf>
    <xf numFmtId="166" fontId="11" fillId="2" borderId="0" xfId="2" applyNumberFormat="1" applyFont="1" applyFill="1" applyAlignment="1"/>
    <xf numFmtId="0" fontId="15" fillId="4" borderId="9" xfId="0" applyFont="1" applyFill="1" applyBorder="1" applyAlignment="1">
      <alignment horizontal="left" vertical="center" wrapText="1"/>
    </xf>
    <xf numFmtId="0" fontId="15" fillId="4" borderId="9" xfId="0" applyFont="1" applyFill="1" applyBorder="1" applyAlignment="1">
      <alignment horizontal="right" vertical="center" wrapText="1"/>
    </xf>
    <xf numFmtId="9" fontId="11" fillId="2" borderId="8" xfId="0" applyNumberFormat="1" applyFont="1" applyFill="1" applyBorder="1" applyAlignment="1">
      <alignment horizontal="right" vertical="center" wrapText="1"/>
    </xf>
    <xf numFmtId="166" fontId="11" fillId="2" borderId="8" xfId="2" applyNumberFormat="1" applyFont="1" applyFill="1" applyBorder="1" applyAlignment="1">
      <alignment horizontal="right" vertical="center" wrapText="1"/>
    </xf>
    <xf numFmtId="0" fontId="17" fillId="2" borderId="0" xfId="0" applyFont="1" applyFill="1" applyAlignment="1">
      <alignment horizontal="center" vertical="center"/>
    </xf>
    <xf numFmtId="0" fontId="18" fillId="2" borderId="0" xfId="0" applyFont="1" applyFill="1" applyAlignment="1">
      <alignment vertical="center"/>
    </xf>
    <xf numFmtId="0" fontId="11" fillId="2" borderId="5" xfId="0" applyFont="1" applyFill="1" applyBorder="1" applyAlignment="1">
      <alignment horizontal="left" vertical="center" wrapText="1"/>
    </xf>
    <xf numFmtId="9" fontId="11" fillId="2" borderId="5" xfId="0" applyNumberFormat="1" applyFont="1" applyFill="1" applyBorder="1" applyAlignment="1">
      <alignment horizontal="right" vertical="center" wrapText="1"/>
    </xf>
    <xf numFmtId="10" fontId="11" fillId="2" borderId="5" xfId="0" applyNumberFormat="1" applyFont="1" applyFill="1" applyBorder="1" applyAlignment="1">
      <alignment horizontal="right" vertical="center" wrapText="1"/>
    </xf>
    <xf numFmtId="10" fontId="11" fillId="2" borderId="6" xfId="0" applyNumberFormat="1" applyFont="1" applyFill="1" applyBorder="1" applyAlignment="1">
      <alignment horizontal="right" vertical="center" wrapText="1"/>
    </xf>
    <xf numFmtId="10" fontId="11" fillId="2" borderId="7" xfId="0" applyNumberFormat="1" applyFont="1" applyFill="1" applyBorder="1" applyAlignment="1">
      <alignment horizontal="right" vertical="center" wrapText="1"/>
    </xf>
    <xf numFmtId="0" fontId="11" fillId="2" borderId="5" xfId="0" applyFont="1" applyFill="1" applyBorder="1" applyAlignment="1">
      <alignment horizontal="right" vertical="center" wrapText="1"/>
    </xf>
    <xf numFmtId="0" fontId="11" fillId="0" borderId="5" xfId="0" applyFont="1" applyBorder="1" applyAlignment="1">
      <alignment horizontal="right" vertical="center" wrapText="1"/>
    </xf>
    <xf numFmtId="0" fontId="11" fillId="2" borderId="0" xfId="0" applyFont="1" applyFill="1" applyAlignment="1">
      <alignment horizontal="left"/>
    </xf>
    <xf numFmtId="0" fontId="11" fillId="2" borderId="8" xfId="0" applyFont="1" applyFill="1" applyBorder="1" applyAlignment="1">
      <alignment horizontal="right" vertical="center" wrapText="1"/>
    </xf>
    <xf numFmtId="0" fontId="19" fillId="2" borderId="0" xfId="0" applyFont="1" applyFill="1"/>
    <xf numFmtId="0" fontId="0" fillId="0" borderId="0" xfId="0" applyAlignment="1">
      <alignment vertical="center"/>
    </xf>
    <xf numFmtId="0" fontId="20" fillId="2" borderId="0" xfId="0" applyFont="1" applyFill="1" applyAlignment="1">
      <alignment horizontal="center" vertical="center"/>
    </xf>
    <xf numFmtId="2" fontId="11" fillId="2" borderId="6" xfId="0" applyNumberFormat="1" applyFont="1" applyFill="1" applyBorder="1" applyAlignment="1">
      <alignment horizontal="right" vertical="center" wrapText="1"/>
    </xf>
    <xf numFmtId="0" fontId="22" fillId="2" borderId="8" xfId="0" applyFont="1" applyFill="1" applyBorder="1" applyAlignment="1">
      <alignment horizontal="left" vertical="center"/>
    </xf>
    <xf numFmtId="167" fontId="22" fillId="2" borderId="8" xfId="0" applyNumberFormat="1" applyFont="1" applyFill="1" applyBorder="1" applyAlignment="1">
      <alignment horizontal="right" vertical="center" wrapText="1"/>
    </xf>
    <xf numFmtId="0" fontId="22" fillId="2" borderId="8" xfId="0" applyFont="1" applyFill="1" applyBorder="1" applyAlignment="1">
      <alignment horizontal="right" vertical="center" wrapText="1"/>
    </xf>
    <xf numFmtId="0" fontId="19" fillId="2" borderId="0" xfId="0" applyFont="1" applyFill="1" applyAlignment="1">
      <alignment horizontal="left" vertical="center" wrapText="1"/>
    </xf>
    <xf numFmtId="0" fontId="22" fillId="2" borderId="0" xfId="0" applyFont="1" applyFill="1" applyAlignment="1">
      <alignment horizontal="left" vertical="center" wrapText="1"/>
    </xf>
    <xf numFmtId="168" fontId="22" fillId="2" borderId="0" xfId="1" applyNumberFormat="1" applyFont="1" applyFill="1" applyBorder="1" applyAlignment="1">
      <alignment horizontal="right" vertical="center" wrapText="1"/>
    </xf>
    <xf numFmtId="0" fontId="23" fillId="2" borderId="0" xfId="0" applyFont="1" applyFill="1"/>
    <xf numFmtId="0" fontId="24" fillId="2" borderId="0" xfId="0" applyFont="1" applyFill="1"/>
    <xf numFmtId="0" fontId="19" fillId="2" borderId="6" xfId="0" applyFont="1" applyFill="1" applyBorder="1" applyAlignment="1">
      <alignment horizontal="left" vertical="center" wrapText="1"/>
    </xf>
    <xf numFmtId="0" fontId="22" fillId="2" borderId="6" xfId="0" applyFont="1" applyFill="1" applyBorder="1" applyAlignment="1">
      <alignment horizontal="left" vertical="center" wrapText="1"/>
    </xf>
    <xf numFmtId="165" fontId="22" fillId="2" borderId="6" xfId="1" applyNumberFormat="1" applyFont="1" applyFill="1" applyBorder="1" applyAlignment="1">
      <alignment horizontal="right" vertical="center" wrapText="1"/>
    </xf>
    <xf numFmtId="0" fontId="19" fillId="2" borderId="7" xfId="0" applyFont="1" applyFill="1" applyBorder="1" applyAlignment="1">
      <alignment horizontal="left" vertical="center" wrapText="1"/>
    </xf>
    <xf numFmtId="0" fontId="11" fillId="2" borderId="5" xfId="0" applyFont="1" applyFill="1" applyBorder="1" applyAlignment="1">
      <alignment vertical="center" wrapText="1"/>
    </xf>
    <xf numFmtId="43" fontId="11" fillId="2" borderId="5" xfId="1" applyFont="1" applyFill="1" applyBorder="1" applyAlignment="1">
      <alignment horizontal="right" vertical="center" wrapText="1"/>
    </xf>
    <xf numFmtId="0" fontId="11" fillId="2" borderId="6" xfId="0" applyFont="1" applyFill="1" applyBorder="1" applyAlignment="1">
      <alignment vertical="center" wrapText="1"/>
    </xf>
    <xf numFmtId="43" fontId="11" fillId="2" borderId="6" xfId="1" applyFont="1" applyFill="1" applyBorder="1" applyAlignment="1">
      <alignment horizontal="right" vertical="center" wrapText="1"/>
    </xf>
    <xf numFmtId="0" fontId="25" fillId="2" borderId="8" xfId="0" applyFont="1" applyFill="1" applyBorder="1" applyAlignment="1">
      <alignment horizontal="left" vertical="center"/>
    </xf>
    <xf numFmtId="167" fontId="25" fillId="2" borderId="8" xfId="0" applyNumberFormat="1" applyFont="1" applyFill="1" applyBorder="1" applyAlignment="1">
      <alignment horizontal="right" vertical="center" wrapText="1"/>
    </xf>
    <xf numFmtId="0" fontId="25" fillId="2" borderId="8" xfId="0" applyFont="1" applyFill="1" applyBorder="1" applyAlignment="1">
      <alignment horizontal="right" vertical="center" wrapText="1"/>
    </xf>
    <xf numFmtId="0" fontId="11" fillId="2" borderId="0" xfId="0" applyFont="1" applyFill="1" applyAlignment="1">
      <alignment horizontal="left" vertical="center"/>
    </xf>
    <xf numFmtId="0" fontId="13" fillId="2" borderId="0" xfId="0" applyFont="1" applyFill="1" applyAlignment="1">
      <alignment vertical="center"/>
    </xf>
    <xf numFmtId="0" fontId="15" fillId="6" borderId="9" xfId="0" applyFont="1" applyFill="1" applyBorder="1" applyAlignment="1">
      <alignment horizontal="left" vertical="center" wrapText="1"/>
    </xf>
    <xf numFmtId="0" fontId="15" fillId="6" borderId="9" xfId="0" applyFont="1" applyFill="1" applyBorder="1" applyAlignment="1">
      <alignment horizontal="center" vertical="center" wrapText="1"/>
    </xf>
    <xf numFmtId="0" fontId="16" fillId="5" borderId="6" xfId="0" applyFont="1" applyFill="1" applyBorder="1" applyAlignment="1">
      <alignment vertical="center"/>
    </xf>
    <xf numFmtId="0" fontId="11" fillId="2" borderId="6" xfId="0" applyFont="1" applyFill="1" applyBorder="1"/>
    <xf numFmtId="43" fontId="11" fillId="0" borderId="6" xfId="1" applyFont="1" applyFill="1" applyBorder="1" applyAlignment="1">
      <alignment horizontal="right" vertical="center" wrapText="1"/>
    </xf>
    <xf numFmtId="0" fontId="25" fillId="2" borderId="6" xfId="0" applyFont="1" applyFill="1" applyBorder="1" applyAlignment="1">
      <alignment horizontal="left" vertical="center" wrapText="1"/>
    </xf>
    <xf numFmtId="168" fontId="25" fillId="0" borderId="6" xfId="0" applyNumberFormat="1" applyFont="1" applyBorder="1" applyAlignment="1">
      <alignment horizontal="right" vertical="center" wrapText="1"/>
    </xf>
    <xf numFmtId="168" fontId="25" fillId="2" borderId="6" xfId="1" applyNumberFormat="1" applyFont="1" applyFill="1" applyBorder="1" applyAlignment="1">
      <alignment horizontal="right" vertical="center" wrapText="1"/>
    </xf>
    <xf numFmtId="168" fontId="11" fillId="0" borderId="8" xfId="0" applyNumberFormat="1" applyFont="1" applyBorder="1" applyAlignment="1">
      <alignment horizontal="right" vertical="center" wrapText="1"/>
    </xf>
    <xf numFmtId="168" fontId="11" fillId="2" borderId="8" xfId="1" applyNumberFormat="1" applyFont="1" applyFill="1" applyBorder="1" applyAlignment="1">
      <alignment horizontal="right" vertical="center" wrapText="1"/>
    </xf>
    <xf numFmtId="0" fontId="25" fillId="2" borderId="8" xfId="0" applyFont="1" applyFill="1" applyBorder="1" applyAlignment="1">
      <alignment horizontal="left" vertical="center" wrapText="1"/>
    </xf>
    <xf numFmtId="43" fontId="11" fillId="0" borderId="8" xfId="1" applyFont="1" applyFill="1" applyBorder="1" applyAlignment="1">
      <alignment horizontal="right" vertical="center" wrapText="1"/>
    </xf>
    <xf numFmtId="43" fontId="11" fillId="2" borderId="8" xfId="1" applyFont="1" applyFill="1" applyBorder="1" applyAlignment="1">
      <alignment horizontal="right" vertical="center" wrapText="1"/>
    </xf>
    <xf numFmtId="43" fontId="25" fillId="0" borderId="8" xfId="1" applyFont="1" applyFill="1" applyBorder="1" applyAlignment="1">
      <alignment horizontal="right" vertical="center" wrapText="1"/>
    </xf>
    <xf numFmtId="0" fontId="25" fillId="2" borderId="0" xfId="0" applyFont="1" applyFill="1" applyAlignment="1">
      <alignment horizontal="left" vertical="center" wrapText="1"/>
    </xf>
    <xf numFmtId="0" fontId="25" fillId="2" borderId="0" xfId="0" applyFont="1" applyFill="1" applyAlignment="1">
      <alignment horizontal="right" vertical="center" wrapText="1"/>
    </xf>
    <xf numFmtId="169" fontId="11" fillId="2" borderId="0" xfId="0" applyNumberFormat="1" applyFont="1" applyFill="1"/>
    <xf numFmtId="43" fontId="25" fillId="2" borderId="0" xfId="1" applyFont="1" applyFill="1" applyBorder="1" applyAlignment="1">
      <alignment horizontal="right" vertical="center" wrapText="1"/>
    </xf>
    <xf numFmtId="170" fontId="25" fillId="2" borderId="6" xfId="1" applyNumberFormat="1" applyFont="1" applyFill="1" applyBorder="1" applyAlignment="1">
      <alignment horizontal="right" vertical="center" wrapText="1"/>
    </xf>
    <xf numFmtId="0" fontId="25" fillId="2" borderId="8" xfId="0" applyFont="1" applyFill="1" applyBorder="1" applyAlignment="1">
      <alignment horizontal="right" vertical="center"/>
    </xf>
    <xf numFmtId="0" fontId="11" fillId="2" borderId="6" xfId="0" applyFont="1" applyFill="1" applyBorder="1" applyAlignment="1">
      <alignment horizontal="left"/>
    </xf>
    <xf numFmtId="0" fontId="11" fillId="2" borderId="6" xfId="0" applyFont="1" applyFill="1" applyBorder="1" applyAlignment="1">
      <alignment horizontal="right"/>
    </xf>
    <xf numFmtId="0" fontId="21" fillId="2" borderId="6" xfId="0" applyFont="1" applyFill="1" applyBorder="1"/>
    <xf numFmtId="43" fontId="25" fillId="2" borderId="6" xfId="1" applyFont="1" applyFill="1" applyBorder="1" applyAlignment="1">
      <alignment horizontal="right" vertical="center" wrapText="1"/>
    </xf>
    <xf numFmtId="0" fontId="25" fillId="0" borderId="6" xfId="0" applyFont="1" applyBorder="1" applyAlignment="1">
      <alignment horizontal="left" vertical="center"/>
    </xf>
    <xf numFmtId="0" fontId="25" fillId="2" borderId="6" xfId="0" applyFont="1" applyFill="1" applyBorder="1" applyAlignment="1">
      <alignment horizontal="left" vertical="center"/>
    </xf>
    <xf numFmtId="171" fontId="11" fillId="2" borderId="0" xfId="0" applyNumberFormat="1" applyFont="1" applyFill="1"/>
    <xf numFmtId="43" fontId="21" fillId="0" borderId="6" xfId="1" applyFont="1" applyFill="1" applyBorder="1" applyAlignment="1">
      <alignment horizontal="right" vertical="center" wrapText="1"/>
    </xf>
    <xf numFmtId="0" fontId="25" fillId="2" borderId="6" xfId="0" applyFont="1" applyFill="1" applyBorder="1" applyAlignment="1">
      <alignment horizontal="right" vertical="center" wrapText="1"/>
    </xf>
    <xf numFmtId="0" fontId="25" fillId="0" borderId="8" xfId="0" applyFont="1" applyBorder="1" applyAlignment="1">
      <alignment horizontal="left" vertical="center"/>
    </xf>
    <xf numFmtId="2" fontId="25" fillId="2" borderId="8" xfId="0" applyNumberFormat="1" applyFont="1" applyFill="1" applyBorder="1" applyAlignment="1">
      <alignment horizontal="right" vertical="center"/>
    </xf>
    <xf numFmtId="0" fontId="27" fillId="2" borderId="0" xfId="0" applyFont="1" applyFill="1" applyAlignment="1">
      <alignment horizontal="left" vertical="center"/>
    </xf>
    <xf numFmtId="0" fontId="28" fillId="2" borderId="0" xfId="0" applyFont="1" applyFill="1" applyAlignment="1">
      <alignment horizontal="left" vertical="center"/>
    </xf>
    <xf numFmtId="168" fontId="28" fillId="2" borderId="0" xfId="0" applyNumberFormat="1" applyFont="1" applyFill="1" applyAlignment="1">
      <alignment horizontal="right" vertical="center"/>
    </xf>
    <xf numFmtId="0" fontId="28" fillId="2" borderId="0" xfId="0" applyFont="1" applyFill="1" applyAlignment="1">
      <alignment horizontal="right" vertical="center" wrapText="1"/>
    </xf>
    <xf numFmtId="165" fontId="25" fillId="2" borderId="6" xfId="1" applyNumberFormat="1" applyFont="1" applyFill="1" applyBorder="1" applyAlignment="1">
      <alignment horizontal="left" vertical="center"/>
    </xf>
    <xf numFmtId="43" fontId="25" fillId="0" borderId="6" xfId="1" applyFont="1" applyFill="1" applyBorder="1" applyAlignment="1">
      <alignment horizontal="right" vertical="center" wrapText="1"/>
    </xf>
    <xf numFmtId="165" fontId="25" fillId="2" borderId="8" xfId="1" applyNumberFormat="1" applyFont="1" applyFill="1" applyBorder="1" applyAlignment="1">
      <alignment horizontal="left" vertical="center"/>
    </xf>
    <xf numFmtId="168" fontId="11" fillId="2" borderId="6" xfId="0" applyNumberFormat="1" applyFont="1" applyFill="1" applyBorder="1" applyAlignment="1">
      <alignment horizontal="right" vertical="center" wrapText="1"/>
    </xf>
    <xf numFmtId="170" fontId="11" fillId="2" borderId="6" xfId="0" applyNumberFormat="1" applyFont="1" applyFill="1" applyBorder="1" applyAlignment="1">
      <alignment horizontal="right" vertical="center" wrapText="1"/>
    </xf>
    <xf numFmtId="170" fontId="11" fillId="2" borderId="8" xfId="0" applyNumberFormat="1" applyFont="1" applyFill="1" applyBorder="1" applyAlignment="1">
      <alignment horizontal="right" vertical="center" wrapText="1"/>
    </xf>
    <xf numFmtId="4" fontId="11" fillId="2" borderId="6" xfId="0" applyNumberFormat="1" applyFont="1" applyFill="1" applyBorder="1" applyAlignment="1">
      <alignment horizontal="right" vertical="center" wrapText="1"/>
    </xf>
    <xf numFmtId="3" fontId="19" fillId="0" borderId="6" xfId="0" applyNumberFormat="1" applyFont="1" applyBorder="1" applyAlignment="1">
      <alignment horizontal="right" vertical="center" wrapText="1"/>
    </xf>
    <xf numFmtId="3" fontId="19" fillId="2" borderId="6" xfId="0" applyNumberFormat="1" applyFont="1" applyFill="1" applyBorder="1" applyAlignment="1">
      <alignment horizontal="right" vertical="center" wrapText="1"/>
    </xf>
    <xf numFmtId="0" fontId="11" fillId="0" borderId="6" xfId="0" applyFont="1" applyBorder="1" applyAlignment="1">
      <alignment horizontal="left" vertical="center" wrapText="1"/>
    </xf>
    <xf numFmtId="3" fontId="11" fillId="2" borderId="6" xfId="0" applyNumberFormat="1" applyFont="1" applyFill="1" applyBorder="1" applyAlignment="1">
      <alignment horizontal="right" vertical="center" wrapText="1"/>
    </xf>
    <xf numFmtId="170" fontId="21" fillId="2" borderId="6" xfId="0" applyNumberFormat="1" applyFont="1" applyFill="1" applyBorder="1" applyAlignment="1">
      <alignment horizontal="right" vertical="center" wrapText="1"/>
    </xf>
    <xf numFmtId="0" fontId="19" fillId="0" borderId="6" xfId="0" applyFont="1" applyBorder="1" applyAlignment="1">
      <alignment horizontal="left" vertical="center" wrapText="1"/>
    </xf>
    <xf numFmtId="3" fontId="32" fillId="0" borderId="6" xfId="0" applyNumberFormat="1" applyFont="1" applyBorder="1" applyAlignment="1">
      <alignment horizontal="right" vertical="center" wrapText="1"/>
    </xf>
    <xf numFmtId="3" fontId="32" fillId="2" borderId="6" xfId="0" applyNumberFormat="1" applyFont="1" applyFill="1" applyBorder="1" applyAlignment="1">
      <alignment horizontal="right" vertical="center" wrapText="1"/>
    </xf>
    <xf numFmtId="0" fontId="19" fillId="2" borderId="6" xfId="0" applyFont="1" applyFill="1" applyBorder="1" applyAlignment="1">
      <alignment horizontal="right" vertical="center" wrapText="1"/>
    </xf>
    <xf numFmtId="3" fontId="21" fillId="0" borderId="6" xfId="0" applyNumberFormat="1" applyFont="1" applyBorder="1" applyAlignment="1">
      <alignment horizontal="right" vertical="center" wrapText="1"/>
    </xf>
    <xf numFmtId="3" fontId="21" fillId="2" borderId="6" xfId="0" applyNumberFormat="1" applyFont="1" applyFill="1" applyBorder="1" applyAlignment="1">
      <alignment horizontal="right" vertical="center" wrapText="1"/>
    </xf>
    <xf numFmtId="0" fontId="19" fillId="2" borderId="8" xfId="0" applyFont="1" applyFill="1" applyBorder="1" applyAlignment="1">
      <alignment horizontal="left" vertical="center" wrapText="1"/>
    </xf>
    <xf numFmtId="168" fontId="19" fillId="0" borderId="8" xfId="0" applyNumberFormat="1" applyFont="1" applyBorder="1" applyAlignment="1">
      <alignment horizontal="right" vertical="center" wrapText="1"/>
    </xf>
    <xf numFmtId="168" fontId="19" fillId="2" borderId="8" xfId="0" applyNumberFormat="1" applyFont="1" applyFill="1" applyBorder="1" applyAlignment="1">
      <alignment horizontal="right" vertical="center" wrapText="1"/>
    </xf>
    <xf numFmtId="0" fontId="19" fillId="2" borderId="8" xfId="0" applyFont="1" applyFill="1" applyBorder="1" applyAlignment="1">
      <alignment horizontal="right" vertical="center" wrapText="1"/>
    </xf>
    <xf numFmtId="0" fontId="19" fillId="2" borderId="7" xfId="0" applyFont="1" applyFill="1" applyBorder="1" applyAlignment="1">
      <alignment horizontal="right" vertical="center" wrapText="1"/>
    </xf>
    <xf numFmtId="3" fontId="32" fillId="2" borderId="6" xfId="0" applyNumberFormat="1" applyFont="1" applyFill="1" applyBorder="1" applyAlignment="1">
      <alignment horizontal="left" vertical="center" wrapText="1"/>
    </xf>
    <xf numFmtId="170" fontId="19" fillId="2" borderId="8" xfId="0" applyNumberFormat="1" applyFont="1" applyFill="1" applyBorder="1" applyAlignment="1">
      <alignment horizontal="right" vertical="center" wrapText="1"/>
    </xf>
    <xf numFmtId="168" fontId="19" fillId="2" borderId="6" xfId="0" applyNumberFormat="1" applyFont="1" applyFill="1" applyBorder="1" applyAlignment="1">
      <alignment horizontal="right" vertical="center" wrapText="1"/>
    </xf>
    <xf numFmtId="168" fontId="11" fillId="2" borderId="8" xfId="0" applyNumberFormat="1" applyFont="1" applyFill="1" applyBorder="1" applyAlignment="1">
      <alignment horizontal="right" vertical="center" wrapText="1"/>
    </xf>
    <xf numFmtId="0" fontId="11" fillId="0" borderId="0" xfId="16" applyFont="1"/>
    <xf numFmtId="0" fontId="19" fillId="0" borderId="0" xfId="16" applyFont="1"/>
    <xf numFmtId="0" fontId="33" fillId="2" borderId="0" xfId="16" applyFont="1" applyFill="1"/>
    <xf numFmtId="0" fontId="11" fillId="2" borderId="0" xfId="16" applyFont="1" applyFill="1" applyAlignment="1">
      <alignment horizontal="center"/>
    </xf>
    <xf numFmtId="0" fontId="11" fillId="2" borderId="0" xfId="16" applyFont="1" applyFill="1"/>
    <xf numFmtId="0" fontId="5" fillId="2" borderId="0" xfId="16" applyFont="1" applyFill="1" applyAlignment="1">
      <alignment vertical="center"/>
    </xf>
    <xf numFmtId="0" fontId="13" fillId="2" borderId="0" xfId="16" applyFont="1" applyFill="1" applyAlignment="1">
      <alignment vertical="center"/>
    </xf>
    <xf numFmtId="0" fontId="15" fillId="7" borderId="9" xfId="16" applyFont="1" applyFill="1" applyBorder="1" applyAlignment="1">
      <alignment horizontal="left" vertical="center" wrapText="1"/>
    </xf>
    <xf numFmtId="0" fontId="15" fillId="7" borderId="9" xfId="16" applyFont="1" applyFill="1" applyBorder="1" applyAlignment="1">
      <alignment horizontal="right" vertical="center" wrapText="1"/>
    </xf>
    <xf numFmtId="0" fontId="11" fillId="2" borderId="6" xfId="16" applyFont="1" applyFill="1" applyBorder="1" applyAlignment="1">
      <alignment horizontal="left" vertical="center" wrapText="1"/>
    </xf>
    <xf numFmtId="2" fontId="25" fillId="2" borderId="6" xfId="16" applyNumberFormat="1" applyFont="1" applyFill="1" applyBorder="1" applyAlignment="1">
      <alignment horizontal="right" vertical="center" wrapText="1"/>
    </xf>
    <xf numFmtId="0" fontId="25" fillId="2" borderId="6" xfId="16" applyFont="1" applyFill="1" applyBorder="1" applyAlignment="1">
      <alignment horizontal="right" vertical="center" wrapText="1"/>
    </xf>
    <xf numFmtId="0" fontId="11" fillId="2" borderId="8" xfId="16" applyFont="1" applyFill="1" applyBorder="1" applyAlignment="1">
      <alignment horizontal="left" vertical="center" wrapText="1"/>
    </xf>
    <xf numFmtId="43" fontId="25" fillId="2" borderId="8" xfId="1" applyFont="1" applyFill="1" applyBorder="1" applyAlignment="1">
      <alignment horizontal="right" vertical="center" wrapText="1"/>
    </xf>
    <xf numFmtId="0" fontId="34" fillId="2" borderId="0" xfId="16" applyFont="1" applyFill="1" applyAlignment="1">
      <alignment vertical="center"/>
    </xf>
    <xf numFmtId="0" fontId="19" fillId="2" borderId="6" xfId="16" applyFont="1" applyFill="1" applyBorder="1" applyAlignment="1">
      <alignment horizontal="left" vertical="center" wrapText="1"/>
    </xf>
    <xf numFmtId="2" fontId="22" fillId="2" borderId="6" xfId="16" applyNumberFormat="1" applyFont="1" applyFill="1" applyBorder="1" applyAlignment="1">
      <alignment horizontal="right" vertical="center" wrapText="1"/>
    </xf>
    <xf numFmtId="0" fontId="22" fillId="2" borderId="6" xfId="16" applyFont="1" applyFill="1" applyBorder="1" applyAlignment="1">
      <alignment horizontal="right" vertical="center" wrapText="1"/>
    </xf>
    <xf numFmtId="0" fontId="11" fillId="0" borderId="6" xfId="16" applyFont="1" applyBorder="1" applyAlignment="1">
      <alignment horizontal="left" vertical="center" wrapText="1"/>
    </xf>
    <xf numFmtId="167" fontId="25" fillId="2" borderId="6" xfId="16" applyNumberFormat="1" applyFont="1" applyFill="1" applyBorder="1" applyAlignment="1">
      <alignment horizontal="right" vertical="center" wrapText="1"/>
    </xf>
    <xf numFmtId="0" fontId="19" fillId="2" borderId="8" xfId="16" applyFont="1" applyFill="1" applyBorder="1" applyAlignment="1">
      <alignment horizontal="left" vertical="center" wrapText="1"/>
    </xf>
    <xf numFmtId="43" fontId="22" fillId="2" borderId="8" xfId="1" applyFont="1" applyFill="1" applyBorder="1" applyAlignment="1">
      <alignment horizontal="right" vertical="center" wrapText="1"/>
    </xf>
    <xf numFmtId="0" fontId="29" fillId="2" borderId="0" xfId="16" applyFont="1" applyFill="1" applyAlignment="1">
      <alignment horizontal="left" vertical="top" wrapText="1"/>
    </xf>
    <xf numFmtId="0" fontId="15" fillId="7" borderId="4" xfId="16" applyFont="1" applyFill="1" applyBorder="1" applyAlignment="1">
      <alignment horizontal="right" vertical="center" wrapText="1"/>
    </xf>
    <xf numFmtId="0" fontId="25" fillId="2" borderId="6" xfId="16" applyFont="1" applyFill="1" applyBorder="1" applyAlignment="1">
      <alignment horizontal="left" vertical="center" wrapText="1"/>
    </xf>
    <xf numFmtId="0" fontId="11" fillId="2" borderId="6" xfId="16" applyFont="1" applyFill="1" applyBorder="1"/>
    <xf numFmtId="165" fontId="11" fillId="0" borderId="6" xfId="1" applyNumberFormat="1" applyFont="1" applyFill="1" applyBorder="1" applyAlignment="1">
      <alignment horizontal="right" vertical="center" wrapText="1"/>
    </xf>
    <xf numFmtId="165" fontId="11" fillId="2" borderId="6" xfId="0" applyNumberFormat="1" applyFont="1" applyFill="1" applyBorder="1" applyAlignment="1">
      <alignment horizontal="right" vertical="center" wrapText="1"/>
    </xf>
    <xf numFmtId="0" fontId="25" fillId="2" borderId="7" xfId="16" applyFont="1" applyFill="1" applyBorder="1" applyAlignment="1">
      <alignment horizontal="left" vertical="center" wrapText="1"/>
    </xf>
    <xf numFmtId="0" fontId="11" fillId="2" borderId="7" xfId="16" applyFont="1" applyFill="1" applyBorder="1" applyAlignment="1">
      <alignment horizontal="left" vertical="center" wrapText="1"/>
    </xf>
    <xf numFmtId="0" fontId="22" fillId="2" borderId="5" xfId="16" applyFont="1" applyFill="1" applyBorder="1" applyAlignment="1">
      <alignment horizontal="left" vertical="center" wrapText="1"/>
    </xf>
    <xf numFmtId="0" fontId="11" fillId="2" borderId="5" xfId="16" applyFont="1" applyFill="1" applyBorder="1"/>
    <xf numFmtId="172" fontId="19" fillId="2" borderId="5" xfId="1" applyNumberFormat="1" applyFont="1" applyFill="1" applyBorder="1" applyAlignment="1">
      <alignment horizontal="right" vertical="center" wrapText="1"/>
    </xf>
    <xf numFmtId="0" fontId="22" fillId="2" borderId="6" xfId="16" applyFont="1" applyFill="1" applyBorder="1" applyAlignment="1">
      <alignment horizontal="left" vertical="center" wrapText="1"/>
    </xf>
    <xf numFmtId="172" fontId="19" fillId="2" borderId="6" xfId="1" applyNumberFormat="1" applyFont="1" applyFill="1" applyBorder="1" applyAlignment="1">
      <alignment horizontal="right" vertical="center" wrapText="1"/>
    </xf>
    <xf numFmtId="172" fontId="11" fillId="2" borderId="6" xfId="1" applyNumberFormat="1" applyFont="1" applyFill="1" applyBorder="1" applyAlignment="1">
      <alignment horizontal="right" vertical="center" wrapText="1"/>
    </xf>
    <xf numFmtId="0" fontId="11" fillId="2" borderId="7" xfId="16" applyFont="1" applyFill="1" applyBorder="1"/>
    <xf numFmtId="172" fontId="11" fillId="2" borderId="7" xfId="1" applyNumberFormat="1" applyFont="1" applyFill="1" applyBorder="1" applyAlignment="1">
      <alignment horizontal="right" vertical="center" wrapText="1"/>
    </xf>
    <xf numFmtId="0" fontId="19" fillId="2" borderId="5" xfId="16" applyFont="1" applyFill="1" applyBorder="1" applyAlignment="1">
      <alignment horizontal="left" vertical="center" wrapText="1"/>
    </xf>
    <xf numFmtId="172" fontId="19" fillId="0" borderId="5" xfId="1" applyNumberFormat="1" applyFont="1" applyFill="1" applyBorder="1" applyAlignment="1">
      <alignment horizontal="right" vertical="center" wrapText="1"/>
    </xf>
    <xf numFmtId="10" fontId="11" fillId="2" borderId="0" xfId="16" applyNumberFormat="1" applyFont="1" applyFill="1"/>
    <xf numFmtId="10" fontId="11" fillId="2" borderId="7" xfId="2" applyNumberFormat="1" applyFont="1" applyFill="1" applyBorder="1" applyAlignment="1">
      <alignment horizontal="right" vertical="center" wrapText="1"/>
    </xf>
    <xf numFmtId="0" fontId="11" fillId="2" borderId="5" xfId="16" applyFont="1" applyFill="1" applyBorder="1" applyAlignment="1">
      <alignment horizontal="left" vertical="center" wrapText="1"/>
    </xf>
    <xf numFmtId="172" fontId="11" fillId="2" borderId="5" xfId="1" applyNumberFormat="1" applyFont="1" applyFill="1" applyBorder="1" applyAlignment="1">
      <alignment horizontal="right" vertical="center" wrapText="1"/>
    </xf>
    <xf numFmtId="0" fontId="11" fillId="0" borderId="6" xfId="0" applyFont="1" applyBorder="1" applyAlignment="1">
      <alignment horizontal="right" vertical="center" wrapText="1"/>
    </xf>
    <xf numFmtId="0" fontId="25" fillId="2" borderId="8" xfId="16" applyFont="1" applyFill="1" applyBorder="1" applyAlignment="1">
      <alignment horizontal="left" vertical="center" wrapText="1"/>
    </xf>
    <xf numFmtId="0" fontId="25" fillId="2" borderId="8" xfId="16" applyFont="1" applyFill="1" applyBorder="1" applyAlignment="1">
      <alignment horizontal="right" vertical="center" wrapText="1"/>
    </xf>
    <xf numFmtId="0" fontId="29" fillId="2" borderId="0" xfId="16" applyFont="1" applyFill="1" applyAlignment="1">
      <alignment vertical="top" wrapText="1"/>
    </xf>
    <xf numFmtId="168" fontId="22" fillId="2" borderId="6" xfId="16" applyNumberFormat="1" applyFont="1" applyFill="1" applyBorder="1" applyAlignment="1">
      <alignment horizontal="right" vertical="center" wrapText="1"/>
    </xf>
    <xf numFmtId="167" fontId="22" fillId="2" borderId="6" xfId="16" applyNumberFormat="1" applyFont="1" applyFill="1" applyBorder="1" applyAlignment="1">
      <alignment horizontal="right" vertical="center" wrapText="1"/>
    </xf>
    <xf numFmtId="0" fontId="22" fillId="0" borderId="6" xfId="16" applyFont="1" applyBorder="1" applyAlignment="1">
      <alignment horizontal="right" vertical="center" wrapText="1"/>
    </xf>
    <xf numFmtId="0" fontId="27" fillId="8" borderId="0" xfId="0" applyFont="1" applyFill="1" applyAlignment="1">
      <alignment horizontal="left"/>
    </xf>
    <xf numFmtId="0" fontId="28" fillId="8" borderId="0" xfId="0" applyFont="1" applyFill="1" applyAlignment="1">
      <alignment horizontal="center"/>
    </xf>
    <xf numFmtId="0" fontId="36" fillId="2" borderId="0" xfId="16" applyFont="1" applyFill="1" applyAlignment="1">
      <alignment horizontal="center"/>
    </xf>
    <xf numFmtId="0" fontId="16" fillId="5" borderId="6" xfId="16" applyFont="1" applyFill="1" applyBorder="1" applyAlignment="1">
      <alignment vertical="center"/>
    </xf>
    <xf numFmtId="0" fontId="11" fillId="2" borderId="6" xfId="16" applyFont="1" applyFill="1" applyBorder="1" applyAlignment="1">
      <alignment horizontal="right" vertical="center" wrapText="1"/>
    </xf>
    <xf numFmtId="2" fontId="11" fillId="2" borderId="6" xfId="16" applyNumberFormat="1" applyFont="1" applyFill="1" applyBorder="1" applyAlignment="1">
      <alignment horizontal="right" vertical="center" wrapText="1"/>
    </xf>
    <xf numFmtId="0" fontId="25" fillId="0" borderId="8" xfId="16" applyFont="1" applyBorder="1" applyAlignment="1">
      <alignment horizontal="right" vertical="center" wrapText="1"/>
    </xf>
    <xf numFmtId="0" fontId="11" fillId="2" borderId="0" xfId="16" applyFont="1" applyFill="1" applyAlignment="1">
      <alignment horizontal="center" vertical="center"/>
    </xf>
    <xf numFmtId="43" fontId="19" fillId="2" borderId="6" xfId="1" applyFont="1" applyFill="1" applyBorder="1" applyAlignment="1">
      <alignment horizontal="right" vertical="center" wrapText="1"/>
    </xf>
    <xf numFmtId="0" fontId="32" fillId="2" borderId="7" xfId="16" applyFont="1" applyFill="1" applyBorder="1" applyAlignment="1">
      <alignment horizontal="left" vertical="center" wrapText="1"/>
    </xf>
    <xf numFmtId="0" fontId="19" fillId="0" borderId="7" xfId="16" applyFont="1" applyBorder="1" applyAlignment="1">
      <alignment horizontal="right" vertical="center" wrapText="1"/>
    </xf>
    <xf numFmtId="0" fontId="19" fillId="2" borderId="7" xfId="16" applyFont="1" applyFill="1" applyBorder="1" applyAlignment="1">
      <alignment horizontal="right" vertical="center" wrapText="1"/>
    </xf>
    <xf numFmtId="0" fontId="19" fillId="2" borderId="5" xfId="16" applyFont="1" applyFill="1" applyBorder="1" applyAlignment="1">
      <alignment horizontal="right" vertical="center" wrapText="1"/>
    </xf>
    <xf numFmtId="43" fontId="21" fillId="2" borderId="6" xfId="1" applyFont="1" applyFill="1" applyBorder="1" applyAlignment="1">
      <alignment horizontal="right" vertical="center" wrapText="1"/>
    </xf>
    <xf numFmtId="173" fontId="25" fillId="2" borderId="6" xfId="1" applyNumberFormat="1" applyFont="1" applyFill="1" applyBorder="1" applyAlignment="1">
      <alignment horizontal="right" vertical="center" wrapText="1"/>
    </xf>
    <xf numFmtId="0" fontId="26" fillId="2" borderId="0" xfId="16" applyFont="1" applyFill="1" applyAlignment="1">
      <alignment horizontal="left" vertical="top"/>
    </xf>
    <xf numFmtId="165" fontId="25" fillId="2" borderId="6" xfId="1" applyNumberFormat="1" applyFont="1" applyFill="1" applyBorder="1" applyAlignment="1">
      <alignment horizontal="right" vertical="center" wrapText="1"/>
    </xf>
    <xf numFmtId="174" fontId="25" fillId="2" borderId="8" xfId="1" applyNumberFormat="1" applyFont="1" applyFill="1" applyBorder="1" applyAlignment="1">
      <alignment horizontal="right" vertical="center" wrapText="1"/>
    </xf>
    <xf numFmtId="0" fontId="25" fillId="2" borderId="0" xfId="16" applyFont="1" applyFill="1" applyAlignment="1">
      <alignment horizontal="left" vertical="center" wrapText="1"/>
    </xf>
    <xf numFmtId="166" fontId="25" fillId="2" borderId="0" xfId="2" applyNumberFormat="1" applyFont="1" applyFill="1" applyBorder="1" applyAlignment="1">
      <alignment horizontal="right" vertical="center" wrapText="1"/>
    </xf>
    <xf numFmtId="166" fontId="25" fillId="2" borderId="6" xfId="2" applyNumberFormat="1" applyFont="1" applyFill="1" applyBorder="1" applyAlignment="1">
      <alignment horizontal="right" vertical="center" wrapText="1"/>
    </xf>
    <xf numFmtId="166" fontId="25" fillId="2" borderId="8" xfId="2" applyNumberFormat="1" applyFont="1" applyFill="1" applyBorder="1" applyAlignment="1">
      <alignment horizontal="right" vertical="center" wrapText="1"/>
    </xf>
    <xf numFmtId="166" fontId="25" fillId="0" borderId="8" xfId="2" applyNumberFormat="1" applyFont="1" applyFill="1" applyBorder="1" applyAlignment="1">
      <alignment horizontal="right" vertical="center" wrapText="1"/>
    </xf>
    <xf numFmtId="0" fontId="29" fillId="2" borderId="0" xfId="16" applyFont="1" applyFill="1" applyAlignment="1">
      <alignment vertical="top"/>
    </xf>
    <xf numFmtId="175" fontId="11" fillId="2" borderId="0" xfId="16" applyNumberFormat="1" applyFont="1" applyFill="1"/>
    <xf numFmtId="0" fontId="44" fillId="2" borderId="0" xfId="10" applyFill="1"/>
    <xf numFmtId="0" fontId="12" fillId="2" borderId="0" xfId="10" applyFont="1" applyFill="1"/>
    <xf numFmtId="0" fontId="35" fillId="2" borderId="9" xfId="10" applyFont="1" applyFill="1" applyBorder="1" applyAlignment="1">
      <alignment vertical="center"/>
    </xf>
    <xf numFmtId="0" fontId="35" fillId="2" borderId="6" xfId="10" applyFont="1" applyFill="1" applyBorder="1" applyAlignment="1">
      <alignment vertical="center"/>
    </xf>
    <xf numFmtId="0" fontId="35" fillId="2" borderId="8" xfId="10" applyFont="1" applyFill="1" applyBorder="1" applyAlignment="1">
      <alignment vertical="center"/>
    </xf>
    <xf numFmtId="0" fontId="35" fillId="2" borderId="0" xfId="10" applyFont="1" applyFill="1" applyAlignment="1">
      <alignment vertical="center"/>
    </xf>
    <xf numFmtId="0" fontId="41" fillId="2" borderId="0" xfId="10" applyFont="1" applyFill="1" applyAlignment="1">
      <alignment horizontal="left" wrapText="1"/>
    </xf>
    <xf numFmtId="0" fontId="44" fillId="2" borderId="0" xfId="10" applyFill="1" applyAlignment="1">
      <alignment horizontal="right" vertical="top"/>
    </xf>
    <xf numFmtId="0" fontId="25" fillId="2" borderId="6" xfId="16"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11" fillId="2" borderId="7" xfId="0" quotePrefix="1" applyFont="1" applyFill="1" applyBorder="1" applyAlignment="1">
      <alignment horizontal="left" vertical="center" wrapText="1"/>
    </xf>
    <xf numFmtId="0" fontId="11" fillId="2" borderId="6" xfId="0" quotePrefix="1" applyFont="1" applyFill="1" applyBorder="1" applyAlignment="1">
      <alignment horizontal="left" vertical="center" wrapText="1"/>
    </xf>
    <xf numFmtId="0" fontId="11" fillId="0" borderId="6" xfId="0" quotePrefix="1" applyFont="1" applyBorder="1" applyAlignment="1">
      <alignment horizontal="left" vertical="center" wrapText="1"/>
    </xf>
    <xf numFmtId="0" fontId="11" fillId="2" borderId="8" xfId="0" quotePrefix="1" applyFont="1" applyFill="1" applyBorder="1" applyAlignment="1">
      <alignment horizontal="left" vertical="center" wrapText="1"/>
    </xf>
    <xf numFmtId="0" fontId="11" fillId="2" borderId="0" xfId="0" quotePrefix="1" applyFont="1" applyFill="1" applyAlignment="1">
      <alignment horizontal="left"/>
    </xf>
    <xf numFmtId="2" fontId="0" fillId="0" borderId="0" xfId="0" applyNumberFormat="1"/>
    <xf numFmtId="165" fontId="11" fillId="2" borderId="6" xfId="1" applyNumberFormat="1" applyFont="1" applyFill="1" applyBorder="1" applyAlignment="1">
      <alignment horizontal="left" vertical="center" wrapText="1"/>
    </xf>
    <xf numFmtId="165" fontId="11" fillId="2" borderId="0" xfId="1" applyNumberFormat="1" applyFont="1" applyFill="1" applyAlignment="1">
      <alignment horizontal="left" vertical="center" wrapText="1"/>
    </xf>
    <xf numFmtId="165" fontId="11" fillId="2" borderId="7" xfId="1" applyNumberFormat="1" applyFont="1" applyFill="1" applyBorder="1" applyAlignment="1">
      <alignment horizontal="left" vertical="center" wrapText="1"/>
    </xf>
    <xf numFmtId="0" fontId="25" fillId="0" borderId="6" xfId="16" applyFont="1" applyBorder="1" applyAlignment="1">
      <alignment horizontal="right" vertical="center" wrapText="1"/>
    </xf>
    <xf numFmtId="165" fontId="21" fillId="2" borderId="6" xfId="1" applyNumberFormat="1" applyFont="1" applyFill="1" applyBorder="1" applyAlignment="1">
      <alignment horizontal="right" vertical="center" wrapText="1"/>
    </xf>
    <xf numFmtId="43" fontId="22" fillId="2" borderId="6" xfId="1" applyFont="1" applyFill="1" applyBorder="1" applyAlignment="1">
      <alignment horizontal="right" vertical="center" wrapText="1"/>
    </xf>
    <xf numFmtId="0" fontId="3" fillId="0" borderId="2" xfId="19" applyFont="1" applyBorder="1" applyAlignment="1">
      <alignment horizontal="right" vertical="top"/>
    </xf>
    <xf numFmtId="0" fontId="3" fillId="0" borderId="2" xfId="19" applyFont="1" applyBorder="1" applyAlignment="1"/>
    <xf numFmtId="0" fontId="47" fillId="0" borderId="0" xfId="19" applyAlignment="1"/>
    <xf numFmtId="0" fontId="48" fillId="0" borderId="2" xfId="19" applyFont="1" applyBorder="1">
      <alignment vertical="center"/>
    </xf>
    <xf numFmtId="0" fontId="49" fillId="0" borderId="2" xfId="19" applyFont="1" applyBorder="1" applyAlignment="1">
      <alignment horizontal="center" vertical="center" wrapText="1"/>
    </xf>
    <xf numFmtId="0" fontId="3" fillId="0" borderId="2" xfId="19" applyFont="1" applyBorder="1" applyAlignment="1">
      <alignment horizontal="center" vertical="center" wrapText="1"/>
    </xf>
    <xf numFmtId="164" fontId="3" fillId="0" borderId="2" xfId="19" applyNumberFormat="1" applyFont="1" applyBorder="1" applyAlignment="1">
      <alignment horizontal="center" vertical="center" wrapText="1"/>
    </xf>
    <xf numFmtId="49" fontId="3" fillId="0" borderId="2" xfId="19" applyNumberFormat="1" applyFont="1" applyBorder="1" applyAlignment="1">
      <alignment horizontal="center" vertical="center" wrapText="1"/>
    </xf>
    <xf numFmtId="49" fontId="3" fillId="0" borderId="2" xfId="19" applyNumberFormat="1" applyFont="1" applyBorder="1" applyAlignment="1" applyProtection="1">
      <alignment horizontal="center" vertical="center" wrapText="1"/>
      <protection locked="0"/>
    </xf>
    <xf numFmtId="0" fontId="3" fillId="0" borderId="0" xfId="19" applyFont="1" applyAlignment="1"/>
    <xf numFmtId="0" fontId="50" fillId="0" borderId="0" xfId="19" applyFont="1" applyAlignment="1"/>
    <xf numFmtId="0" fontId="2" fillId="0" borderId="0" xfId="19" applyFont="1" applyAlignment="1"/>
    <xf numFmtId="0" fontId="50" fillId="0" borderId="0" xfId="19" applyFont="1">
      <alignment vertical="center"/>
    </xf>
    <xf numFmtId="0" fontId="2" fillId="0" borderId="0" xfId="19" applyFont="1">
      <alignment vertical="center"/>
    </xf>
    <xf numFmtId="0" fontId="3" fillId="0" borderId="0" xfId="19" applyFont="1">
      <alignment vertical="center"/>
    </xf>
    <xf numFmtId="165" fontId="25" fillId="0" borderId="6" xfId="1" applyNumberFormat="1" applyFont="1" applyFill="1" applyBorder="1" applyAlignment="1">
      <alignment horizontal="right" vertical="center" wrapText="1"/>
    </xf>
    <xf numFmtId="0" fontId="44" fillId="0" borderId="2" xfId="9" applyBorder="1" applyAlignment="1">
      <alignment horizontal="center"/>
    </xf>
    <xf numFmtId="14" fontId="9" fillId="0" borderId="2" xfId="12" applyNumberFormat="1" applyFont="1" applyBorder="1" applyAlignment="1">
      <alignment horizontal="right" vertical="center" wrapText="1"/>
    </xf>
    <xf numFmtId="0" fontId="44" fillId="0" borderId="0" xfId="9"/>
    <xf numFmtId="1" fontId="11" fillId="2" borderId="6" xfId="0" applyNumberFormat="1" applyFont="1" applyFill="1" applyBorder="1" applyAlignment="1">
      <alignment horizontal="right" vertical="center" wrapText="1"/>
    </xf>
    <xf numFmtId="10" fontId="11" fillId="2" borderId="0" xfId="0" applyNumberFormat="1" applyFont="1" applyFill="1"/>
    <xf numFmtId="43" fontId="11" fillId="2" borderId="0" xfId="16" applyNumberFormat="1" applyFont="1" applyFill="1"/>
    <xf numFmtId="2" fontId="11" fillId="2" borderId="0" xfId="16" applyNumberFormat="1" applyFont="1" applyFill="1"/>
    <xf numFmtId="10" fontId="11" fillId="2" borderId="0" xfId="2" applyNumberFormat="1" applyFont="1" applyFill="1" applyAlignment="1"/>
    <xf numFmtId="176" fontId="11" fillId="2" borderId="0" xfId="16" applyNumberFormat="1" applyFont="1" applyFill="1" applyAlignment="1">
      <alignment horizontal="center"/>
    </xf>
    <xf numFmtId="177" fontId="11" fillId="2" borderId="0" xfId="16" applyNumberFormat="1" applyFont="1" applyFill="1"/>
    <xf numFmtId="178" fontId="20" fillId="2" borderId="0" xfId="0" applyNumberFormat="1" applyFont="1" applyFill="1" applyAlignment="1">
      <alignment horizontal="center" vertical="center"/>
    </xf>
    <xf numFmtId="4" fontId="11" fillId="0" borderId="6" xfId="0" applyNumberFormat="1" applyFont="1" applyBorder="1" applyAlignment="1">
      <alignment horizontal="right" vertical="center" wrapText="1"/>
    </xf>
    <xf numFmtId="168" fontId="19" fillId="0" borderId="6" xfId="0" applyNumberFormat="1" applyFont="1" applyBorder="1" applyAlignment="1">
      <alignment horizontal="right" vertical="center" wrapText="1"/>
    </xf>
    <xf numFmtId="4" fontId="25" fillId="0" borderId="6" xfId="16" applyNumberFormat="1" applyFont="1" applyBorder="1" applyAlignment="1">
      <alignment horizontal="right" vertical="center" wrapText="1"/>
    </xf>
    <xf numFmtId="0" fontId="51" fillId="2" borderId="0" xfId="21" applyFill="1"/>
    <xf numFmtId="0" fontId="53" fillId="3" borderId="2" xfId="21" applyFont="1" applyFill="1" applyBorder="1" applyAlignment="1">
      <alignment horizontal="center" vertical="center"/>
    </xf>
    <xf numFmtId="0" fontId="7" fillId="3" borderId="2" xfId="21" applyFont="1" applyFill="1" applyBorder="1" applyAlignment="1">
      <alignment horizontal="center" vertical="center" wrapText="1"/>
    </xf>
    <xf numFmtId="0" fontId="54" fillId="2" borderId="2" xfId="21" applyFont="1" applyFill="1" applyBorder="1" applyAlignment="1">
      <alignment horizontal="center" vertical="center" wrapText="1"/>
    </xf>
    <xf numFmtId="0" fontId="54" fillId="0" borderId="2" xfId="21" applyFont="1" applyBorder="1" applyAlignment="1">
      <alignment horizontal="left" vertical="center" wrapText="1"/>
    </xf>
    <xf numFmtId="0" fontId="54" fillId="2" borderId="2" xfId="21" applyFont="1" applyFill="1" applyBorder="1" applyAlignment="1">
      <alignment horizontal="right" vertical="center" wrapText="1"/>
    </xf>
    <xf numFmtId="14" fontId="54" fillId="2" borderId="2" xfId="21" applyNumberFormat="1" applyFont="1" applyFill="1" applyBorder="1" applyAlignment="1">
      <alignment horizontal="right" vertical="center" wrapText="1"/>
    </xf>
    <xf numFmtId="14" fontId="53" fillId="2" borderId="2" xfId="21" applyNumberFormat="1" applyFont="1" applyFill="1" applyBorder="1" applyAlignment="1">
      <alignment horizontal="right" vertical="center"/>
    </xf>
    <xf numFmtId="0" fontId="54" fillId="0" borderId="2" xfId="21" applyFont="1" applyBorder="1" applyAlignment="1">
      <alignment vertical="center" wrapText="1"/>
    </xf>
    <xf numFmtId="14" fontId="54" fillId="0" borderId="2" xfId="21" applyNumberFormat="1" applyFont="1" applyBorder="1" applyAlignment="1">
      <alignment horizontal="right" vertical="center" wrapText="1"/>
    </xf>
    <xf numFmtId="0" fontId="54" fillId="0" borderId="2" xfId="21" applyFont="1" applyBorder="1"/>
    <xf numFmtId="0" fontId="54" fillId="2" borderId="2" xfId="21" applyFont="1" applyFill="1" applyBorder="1" applyAlignment="1">
      <alignment horizontal="center"/>
    </xf>
    <xf numFmtId="0" fontId="54" fillId="2" borderId="2" xfId="21" applyFont="1" applyFill="1" applyBorder="1" applyAlignment="1">
      <alignment horizontal="right"/>
    </xf>
    <xf numFmtId="14" fontId="54" fillId="0" borderId="2" xfId="21" applyNumberFormat="1" applyFont="1" applyBorder="1"/>
    <xf numFmtId="0" fontId="54" fillId="0" borderId="2" xfId="21" applyFont="1" applyBorder="1" applyAlignment="1">
      <alignment horizontal="left" vertical="center"/>
    </xf>
    <xf numFmtId="14" fontId="54" fillId="2" borderId="2" xfId="21" applyNumberFormat="1" applyFont="1" applyFill="1" applyBorder="1" applyAlignment="1">
      <alignment horizontal="right"/>
    </xf>
    <xf numFmtId="0" fontId="51" fillId="2" borderId="2" xfId="21" applyFill="1" applyBorder="1" applyAlignment="1">
      <alignment horizontal="right"/>
    </xf>
    <xf numFmtId="14" fontId="51" fillId="2" borderId="2" xfId="21" applyNumberFormat="1" applyFill="1" applyBorder="1" applyAlignment="1">
      <alignment horizontal="right"/>
    </xf>
    <xf numFmtId="0" fontId="51" fillId="0" borderId="12" xfId="21" applyBorder="1"/>
    <xf numFmtId="0" fontId="54" fillId="2" borderId="12" xfId="21" applyFont="1" applyFill="1" applyBorder="1" applyAlignment="1">
      <alignment horizontal="center" vertical="center" wrapText="1"/>
    </xf>
    <xf numFmtId="0" fontId="51" fillId="2" borderId="12" xfId="21" applyFill="1" applyBorder="1" applyAlignment="1">
      <alignment horizontal="right"/>
    </xf>
    <xf numFmtId="14" fontId="51" fillId="2" borderId="12" xfId="21" applyNumberFormat="1" applyFill="1" applyBorder="1"/>
    <xf numFmtId="0" fontId="51" fillId="0" borderId="2" xfId="21" applyBorder="1"/>
    <xf numFmtId="14" fontId="51" fillId="2" borderId="2" xfId="21" applyNumberFormat="1" applyFill="1" applyBorder="1"/>
    <xf numFmtId="2" fontId="22" fillId="0" borderId="6" xfId="16" applyNumberFormat="1" applyFont="1" applyBorder="1" applyAlignment="1">
      <alignment horizontal="right" vertical="center" wrapText="1"/>
    </xf>
    <xf numFmtId="2" fontId="11" fillId="0" borderId="6" xfId="16" applyNumberFormat="1" applyFont="1" applyBorder="1" applyAlignment="1">
      <alignment horizontal="right" vertical="center" wrapText="1"/>
    </xf>
    <xf numFmtId="43" fontId="19" fillId="0" borderId="7" xfId="16" applyNumberFormat="1" applyFont="1" applyBorder="1" applyAlignment="1">
      <alignment horizontal="right" vertical="center" wrapText="1"/>
    </xf>
    <xf numFmtId="0" fontId="11" fillId="0" borderId="6" xfId="0" applyFont="1" applyBorder="1"/>
    <xf numFmtId="2" fontId="11" fillId="2" borderId="6" xfId="0" applyNumberFormat="1" applyFont="1" applyFill="1" applyBorder="1" applyAlignment="1">
      <alignment horizontal="right"/>
    </xf>
    <xf numFmtId="0" fontId="21" fillId="2" borderId="8" xfId="0" applyFont="1" applyFill="1" applyBorder="1" applyAlignment="1">
      <alignment horizontal="right" vertical="center" wrapText="1"/>
    </xf>
    <xf numFmtId="178" fontId="11" fillId="2" borderId="0" xfId="16" applyNumberFormat="1" applyFont="1" applyFill="1"/>
    <xf numFmtId="0" fontId="44" fillId="0" borderId="0" xfId="0" applyFont="1"/>
    <xf numFmtId="0" fontId="24" fillId="2" borderId="8" xfId="0" applyFont="1" applyFill="1" applyBorder="1" applyAlignment="1">
      <alignment horizontal="left" vertical="center" wrapText="1"/>
    </xf>
    <xf numFmtId="170" fontId="21" fillId="0" borderId="6" xfId="1" applyNumberFormat="1" applyFont="1" applyFill="1" applyBorder="1" applyAlignment="1">
      <alignment horizontal="right" vertical="center" wrapText="1"/>
    </xf>
    <xf numFmtId="170" fontId="21" fillId="2" borderId="6" xfId="1" applyNumberFormat="1" applyFont="1" applyFill="1" applyBorder="1" applyAlignment="1">
      <alignment horizontal="right" vertical="center" wrapText="1"/>
    </xf>
    <xf numFmtId="165" fontId="21" fillId="0" borderId="6" xfId="1" applyNumberFormat="1" applyFont="1" applyFill="1" applyBorder="1" applyAlignment="1">
      <alignment horizontal="right" vertical="center" wrapText="1"/>
    </xf>
    <xf numFmtId="0" fontId="11" fillId="0" borderId="6" xfId="0" quotePrefix="1" applyFont="1" applyBorder="1" applyAlignment="1">
      <alignment horizontal="right"/>
    </xf>
    <xf numFmtId="0" fontId="25" fillId="2" borderId="6" xfId="2" applyNumberFormat="1" applyFont="1" applyFill="1" applyBorder="1" applyAlignment="1">
      <alignment horizontal="right" vertical="center" wrapText="1"/>
    </xf>
    <xf numFmtId="43" fontId="21" fillId="2" borderId="8" xfId="1" applyFont="1" applyFill="1" applyBorder="1" applyAlignment="1">
      <alignment horizontal="right" vertical="center" wrapText="1"/>
    </xf>
    <xf numFmtId="172" fontId="32" fillId="0" borderId="5" xfId="1" applyNumberFormat="1" applyFont="1" applyFill="1" applyBorder="1" applyAlignment="1">
      <alignment horizontal="right" vertical="center" wrapText="1"/>
    </xf>
    <xf numFmtId="172" fontId="32" fillId="2" borderId="5" xfId="1" applyNumberFormat="1" applyFont="1" applyFill="1" applyBorder="1" applyAlignment="1">
      <alignment horizontal="right" vertical="center" wrapText="1"/>
    </xf>
    <xf numFmtId="172" fontId="32" fillId="2" borderId="6" xfId="1" applyNumberFormat="1" applyFont="1" applyFill="1" applyBorder="1" applyAlignment="1">
      <alignment horizontal="right" vertical="center" wrapText="1"/>
    </xf>
    <xf numFmtId="172" fontId="21" fillId="2" borderId="6" xfId="1" applyNumberFormat="1" applyFont="1" applyFill="1" applyBorder="1" applyAlignment="1">
      <alignment horizontal="right" vertical="center" wrapText="1"/>
    </xf>
    <xf numFmtId="9" fontId="21" fillId="0" borderId="6" xfId="2" applyFont="1" applyFill="1" applyBorder="1" applyAlignment="1">
      <alignment horizontal="right" vertical="center" wrapText="1"/>
    </xf>
    <xf numFmtId="166" fontId="21" fillId="0" borderId="6" xfId="2" applyNumberFormat="1" applyFont="1" applyFill="1" applyBorder="1" applyAlignment="1">
      <alignment horizontal="right" vertical="center" wrapText="1"/>
    </xf>
    <xf numFmtId="9" fontId="21" fillId="2" borderId="8" xfId="2" applyFont="1" applyFill="1" applyBorder="1" applyAlignment="1">
      <alignment horizontal="right" vertical="center" wrapText="1"/>
    </xf>
    <xf numFmtId="1" fontId="21" fillId="2" borderId="6" xfId="0" applyNumberFormat="1" applyFont="1" applyFill="1" applyBorder="1" applyAlignment="1">
      <alignment horizontal="right" vertical="center" wrapText="1"/>
    </xf>
    <xf numFmtId="1" fontId="21" fillId="2" borderId="7" xfId="0" applyNumberFormat="1" applyFont="1" applyFill="1" applyBorder="1" applyAlignment="1">
      <alignment horizontal="right" vertical="center" wrapText="1"/>
    </xf>
    <xf numFmtId="165" fontId="21" fillId="2" borderId="8" xfId="1" applyNumberFormat="1" applyFont="1" applyFill="1" applyBorder="1" applyAlignment="1">
      <alignment horizontal="right" vertical="center" wrapText="1"/>
    </xf>
    <xf numFmtId="0" fontId="12" fillId="2" borderId="0" xfId="10" applyFont="1" applyFill="1" applyAlignment="1">
      <alignment horizontal="center" vertical="center"/>
    </xf>
    <xf numFmtId="0" fontId="39" fillId="2" borderId="3" xfId="10" applyFont="1" applyFill="1" applyBorder="1" applyAlignment="1">
      <alignment horizontal="center"/>
    </xf>
    <xf numFmtId="0" fontId="40" fillId="2" borderId="9" xfId="10" applyFont="1" applyFill="1" applyBorder="1" applyAlignment="1">
      <alignment horizontal="left" wrapText="1"/>
    </xf>
    <xf numFmtId="49" fontId="40" fillId="2" borderId="6" xfId="10" applyNumberFormat="1" applyFont="1" applyFill="1" applyBorder="1" applyAlignment="1">
      <alignment horizontal="left" wrapText="1"/>
    </xf>
    <xf numFmtId="0" fontId="40" fillId="2" borderId="6" xfId="10" applyFont="1" applyFill="1" applyBorder="1" applyAlignment="1">
      <alignment horizontal="left" wrapText="1"/>
    </xf>
    <xf numFmtId="0" fontId="35" fillId="2" borderId="9" xfId="10" applyFont="1" applyFill="1" applyBorder="1" applyAlignment="1">
      <alignment horizontal="left"/>
    </xf>
    <xf numFmtId="0" fontId="35" fillId="2" borderId="6" xfId="10" applyFont="1" applyFill="1" applyBorder="1" applyAlignment="1">
      <alignment horizontal="left"/>
    </xf>
    <xf numFmtId="0" fontId="44" fillId="2" borderId="6" xfId="10" applyFill="1" applyBorder="1" applyAlignment="1">
      <alignment horizontal="left"/>
    </xf>
    <xf numFmtId="0" fontId="35" fillId="2" borderId="8" xfId="10" applyFont="1" applyFill="1" applyBorder="1" applyAlignment="1">
      <alignment horizontal="left"/>
    </xf>
    <xf numFmtId="0" fontId="44" fillId="2" borderId="8" xfId="10" applyFill="1" applyBorder="1" applyAlignment="1">
      <alignment horizontal="left" wrapText="1"/>
    </xf>
    <xf numFmtId="0" fontId="44" fillId="2" borderId="6" xfId="10" applyFill="1" applyBorder="1" applyAlignment="1">
      <alignment horizontal="left" wrapText="1"/>
    </xf>
    <xf numFmtId="0" fontId="40" fillId="2" borderId="6" xfId="10" applyFont="1" applyFill="1" applyBorder="1" applyAlignment="1">
      <alignment horizontal="left" vertical="center" wrapText="1"/>
    </xf>
    <xf numFmtId="0" fontId="40" fillId="2" borderId="8" xfId="10" applyFont="1" applyFill="1" applyBorder="1" applyAlignment="1">
      <alignment horizontal="left" wrapText="1"/>
    </xf>
    <xf numFmtId="0" fontId="35" fillId="2" borderId="6" xfId="10" applyFont="1" applyFill="1" applyBorder="1" applyAlignment="1">
      <alignment horizontal="left" vertical="center"/>
    </xf>
    <xf numFmtId="0" fontId="12" fillId="2" borderId="0" xfId="16" applyFont="1" applyFill="1" applyAlignment="1">
      <alignment horizontal="center" vertical="center"/>
    </xf>
    <xf numFmtId="0" fontId="15" fillId="7" borderId="9" xfId="16" applyFont="1" applyFill="1" applyBorder="1" applyAlignment="1">
      <alignment horizontal="left" vertical="center" wrapText="1"/>
    </xf>
    <xf numFmtId="0" fontId="11" fillId="2" borderId="6" xfId="16" quotePrefix="1" applyFont="1" applyFill="1" applyBorder="1" applyAlignment="1">
      <alignment horizontal="left" vertical="center" wrapText="1"/>
    </xf>
    <xf numFmtId="0" fontId="44" fillId="0" borderId="6" xfId="16" applyBorder="1" applyAlignment="1">
      <alignment horizontal="left" vertical="center" wrapText="1"/>
    </xf>
    <xf numFmtId="0" fontId="11" fillId="2" borderId="8" xfId="16" quotePrefix="1" applyFont="1" applyFill="1" applyBorder="1" applyAlignment="1">
      <alignment horizontal="left" vertical="center" wrapText="1"/>
    </xf>
    <xf numFmtId="0" fontId="44" fillId="0" borderId="8" xfId="16" applyBorder="1" applyAlignment="1">
      <alignment horizontal="left" vertical="center" wrapText="1"/>
    </xf>
    <xf numFmtId="0" fontId="13" fillId="2" borderId="0" xfId="16" applyFont="1" applyFill="1" applyAlignment="1">
      <alignment horizontal="left" vertical="center"/>
    </xf>
    <xf numFmtId="0" fontId="19" fillId="2" borderId="6" xfId="16" applyFont="1" applyFill="1" applyBorder="1" applyAlignment="1">
      <alignment horizontal="left" vertical="center" wrapText="1"/>
    </xf>
    <xf numFmtId="0" fontId="11" fillId="0" borderId="6" xfId="16" quotePrefix="1" applyFont="1" applyBorder="1" applyAlignment="1">
      <alignment horizontal="left" vertical="center" wrapText="1"/>
    </xf>
    <xf numFmtId="0" fontId="19" fillId="2" borderId="8" xfId="16" applyFont="1" applyFill="1" applyBorder="1" applyAlignment="1">
      <alignment horizontal="left" vertical="center" wrapText="1"/>
    </xf>
    <xf numFmtId="0" fontId="35" fillId="0" borderId="8" xfId="16" applyFont="1" applyBorder="1" applyAlignment="1">
      <alignment horizontal="left" vertical="center" wrapText="1"/>
    </xf>
    <xf numFmtId="0" fontId="29" fillId="2" borderId="0" xfId="16" applyFont="1" applyFill="1" applyAlignment="1">
      <alignment horizontal="left" vertical="top" wrapText="1"/>
    </xf>
    <xf numFmtId="0" fontId="22" fillId="2" borderId="5" xfId="16" applyFont="1" applyFill="1" applyBorder="1" applyAlignment="1">
      <alignment horizontal="left" vertical="center" wrapText="1"/>
    </xf>
    <xf numFmtId="0" fontId="22" fillId="2" borderId="6" xfId="16" applyFont="1" applyFill="1" applyBorder="1" applyAlignment="1">
      <alignment horizontal="left" vertical="center" wrapText="1"/>
    </xf>
    <xf numFmtId="0" fontId="25" fillId="2" borderId="6" xfId="16" applyFont="1" applyFill="1" applyBorder="1" applyAlignment="1">
      <alignment horizontal="left" vertical="center" wrapText="1"/>
    </xf>
    <xf numFmtId="0" fontId="16" fillId="5" borderId="0" xfId="16" applyFont="1" applyFill="1" applyAlignment="1">
      <alignment horizontal="left" vertical="center"/>
    </xf>
    <xf numFmtId="0" fontId="25" fillId="2" borderId="7" xfId="16" applyFont="1" applyFill="1" applyBorder="1" applyAlignment="1">
      <alignment horizontal="left" vertical="center" wrapText="1"/>
    </xf>
    <xf numFmtId="0" fontId="25" fillId="0" borderId="6" xfId="16" quotePrefix="1" applyFont="1" applyBorder="1" applyAlignment="1">
      <alignment horizontal="left" vertical="center" wrapText="1"/>
    </xf>
    <xf numFmtId="0" fontId="25" fillId="0" borderId="6" xfId="16" applyFont="1" applyBorder="1" applyAlignment="1">
      <alignment horizontal="left" vertical="center" wrapText="1"/>
    </xf>
    <xf numFmtId="0" fontId="25" fillId="0" borderId="7" xfId="16" applyFont="1" applyBorder="1" applyAlignment="1">
      <alignment horizontal="left" vertical="center" wrapText="1"/>
    </xf>
    <xf numFmtId="0" fontId="25" fillId="2" borderId="5" xfId="16" applyFont="1" applyFill="1" applyBorder="1" applyAlignment="1">
      <alignment horizontal="left" vertical="center" wrapText="1"/>
    </xf>
    <xf numFmtId="0" fontId="25" fillId="2" borderId="6" xfId="16" quotePrefix="1" applyFont="1" applyFill="1" applyBorder="1" applyAlignment="1">
      <alignment horizontal="left" vertical="center" wrapText="1"/>
    </xf>
    <xf numFmtId="0" fontId="11" fillId="2" borderId="8" xfId="16" applyFont="1" applyFill="1" applyBorder="1" applyAlignment="1">
      <alignment horizontal="left" vertical="center" wrapText="1"/>
    </xf>
    <xf numFmtId="0" fontId="27" fillId="8" borderId="0" xfId="0" applyFont="1" applyFill="1" applyAlignment="1">
      <alignment horizontal="left" vertical="top" wrapText="1"/>
    </xf>
    <xf numFmtId="0" fontId="29" fillId="8" borderId="0" xfId="0" applyFont="1" applyFill="1" applyAlignment="1">
      <alignment horizontal="left" vertical="top" wrapText="1"/>
    </xf>
    <xf numFmtId="0" fontId="29" fillId="0" borderId="0" xfId="0" applyFont="1" applyAlignment="1">
      <alignment horizontal="left" vertical="top" wrapText="1"/>
    </xf>
    <xf numFmtId="0" fontId="16" fillId="5" borderId="6" xfId="16" applyFont="1" applyFill="1" applyBorder="1" applyAlignment="1">
      <alignment horizontal="left" vertical="center"/>
    </xf>
    <xf numFmtId="0" fontId="0" fillId="0" borderId="6" xfId="0" applyBorder="1" applyAlignment="1">
      <alignment horizontal="left" vertical="center"/>
    </xf>
    <xf numFmtId="0" fontId="11" fillId="2" borderId="6" xfId="16" applyFont="1" applyFill="1" applyBorder="1" applyAlignment="1">
      <alignment horizontal="left" vertical="center" wrapText="1"/>
    </xf>
    <xf numFmtId="0" fontId="29" fillId="2" borderId="0" xfId="16" applyFont="1" applyFill="1" applyAlignment="1">
      <alignment horizontal="left" vertical="center"/>
    </xf>
    <xf numFmtId="0" fontId="46" fillId="2" borderId="6" xfId="16" applyFont="1" applyFill="1" applyBorder="1" applyAlignment="1">
      <alignment horizontal="left" vertical="center" wrapText="1"/>
    </xf>
    <xf numFmtId="0" fontId="26" fillId="2" borderId="0" xfId="16" applyFont="1" applyFill="1" applyAlignment="1">
      <alignment vertical="top" wrapText="1"/>
    </xf>
    <xf numFmtId="0" fontId="37" fillId="2" borderId="0" xfId="16" applyFont="1" applyFill="1" applyAlignment="1">
      <alignment vertical="top" wrapText="1"/>
    </xf>
    <xf numFmtId="0" fontId="13" fillId="2" borderId="3" xfId="16" applyFont="1" applyFill="1" applyBorder="1" applyAlignment="1">
      <alignment horizontal="center" vertical="center"/>
    </xf>
    <xf numFmtId="0" fontId="19" fillId="0" borderId="6" xfId="16" applyFont="1" applyBorder="1" applyAlignment="1">
      <alignment horizontal="left" vertical="center" wrapText="1"/>
    </xf>
    <xf numFmtId="0" fontId="22" fillId="0" borderId="6" xfId="16" applyFont="1" applyBorder="1" applyAlignment="1">
      <alignment horizontal="left" vertical="center" wrapText="1"/>
    </xf>
    <xf numFmtId="0" fontId="19" fillId="0" borderId="7" xfId="16" applyFont="1" applyBorder="1" applyAlignment="1">
      <alignment horizontal="left" vertical="center" wrapText="1"/>
    </xf>
    <xf numFmtId="0" fontId="19" fillId="0" borderId="5" xfId="16" applyFont="1" applyBorder="1" applyAlignment="1">
      <alignment horizontal="left" vertical="center" wrapText="1"/>
    </xf>
    <xf numFmtId="0" fontId="11" fillId="0" borderId="6" xfId="16" applyFont="1" applyBorder="1" applyAlignment="1">
      <alignment horizontal="left" vertical="center" wrapText="1"/>
    </xf>
    <xf numFmtId="0" fontId="38" fillId="2" borderId="4" xfId="16" applyFont="1" applyFill="1" applyBorder="1" applyAlignment="1">
      <alignment horizontal="left" vertical="top" wrapText="1"/>
    </xf>
    <xf numFmtId="0" fontId="22" fillId="2" borderId="8" xfId="16" applyFont="1" applyFill="1" applyBorder="1" applyAlignment="1">
      <alignment horizontal="left" vertical="center" wrapText="1"/>
    </xf>
    <xf numFmtId="0" fontId="25" fillId="0" borderId="8" xfId="16" applyFont="1" applyBorder="1" applyAlignment="1">
      <alignment horizontal="left" vertical="center" wrapText="1"/>
    </xf>
    <xf numFmtId="0" fontId="21" fillId="2" borderId="6" xfId="16" applyFont="1" applyFill="1" applyBorder="1" applyAlignment="1">
      <alignment horizontal="left" vertical="center" wrapText="1"/>
    </xf>
    <xf numFmtId="0" fontId="21" fillId="2" borderId="8" xfId="16" applyFont="1" applyFill="1" applyBorder="1" applyAlignment="1">
      <alignment horizontal="left" vertical="center" wrapText="1"/>
    </xf>
    <xf numFmtId="0" fontId="29" fillId="2" borderId="0" xfId="16" applyFont="1" applyFill="1" applyAlignment="1">
      <alignment horizontal="left" vertical="top"/>
    </xf>
    <xf numFmtId="0" fontId="19" fillId="0" borderId="0" xfId="16" applyFont="1" applyAlignment="1">
      <alignment horizontal="left" vertical="center" wrapText="1"/>
    </xf>
    <xf numFmtId="0" fontId="25" fillId="2" borderId="8" xfId="16" applyFont="1" applyFill="1" applyBorder="1" applyAlignment="1">
      <alignment horizontal="left" vertical="center" wrapText="1"/>
    </xf>
    <xf numFmtId="0" fontId="26" fillId="2" borderId="4" xfId="16" applyFont="1" applyFill="1" applyBorder="1" applyAlignment="1">
      <alignment horizontal="left" vertical="top"/>
    </xf>
    <xf numFmtId="0" fontId="26" fillId="2" borderId="0" xfId="16" applyFont="1" applyFill="1" applyAlignment="1">
      <alignment horizontal="left" vertical="top"/>
    </xf>
    <xf numFmtId="0" fontId="12" fillId="2" borderId="0" xfId="0" applyFont="1" applyFill="1" applyAlignment="1">
      <alignment horizontal="center" vertical="center"/>
    </xf>
    <xf numFmtId="0" fontId="13" fillId="2" borderId="0" xfId="0" applyFont="1" applyFill="1" applyAlignment="1">
      <alignment horizontal="left" vertical="center"/>
    </xf>
    <xf numFmtId="0" fontId="16" fillId="5" borderId="6" xfId="0" applyFont="1" applyFill="1" applyBorder="1" applyAlignment="1">
      <alignment horizontal="left" vertical="center"/>
    </xf>
    <xf numFmtId="0" fontId="26" fillId="2" borderId="0" xfId="0" applyFont="1" applyFill="1" applyAlignment="1">
      <alignment horizontal="left" vertical="center" wrapText="1"/>
    </xf>
    <xf numFmtId="0" fontId="15" fillId="6" borderId="13" xfId="0" applyFont="1" applyFill="1" applyBorder="1" applyAlignment="1">
      <alignment horizontal="center" vertical="center" wrapText="1"/>
    </xf>
    <xf numFmtId="0" fontId="26" fillId="2" borderId="0" xfId="0" applyFont="1" applyFill="1" applyAlignment="1">
      <alignment horizontal="left" vertical="center"/>
    </xf>
    <xf numFmtId="0" fontId="13" fillId="2" borderId="3" xfId="0" applyFont="1" applyFill="1" applyBorder="1" applyAlignment="1">
      <alignment horizontal="left" vertical="center"/>
    </xf>
    <xf numFmtId="0" fontId="29" fillId="2" borderId="0" xfId="0" applyFont="1" applyFill="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13" fillId="0" borderId="0" xfId="0" applyFont="1" applyAlignment="1">
      <alignment horizontal="left" vertical="center"/>
    </xf>
    <xf numFmtId="0" fontId="16" fillId="5" borderId="5" xfId="16" applyFont="1" applyFill="1" applyBorder="1" applyAlignment="1">
      <alignment horizontal="left" vertical="center"/>
    </xf>
    <xf numFmtId="0" fontId="16" fillId="5" borderId="0" xfId="0" applyFont="1" applyFill="1" applyAlignment="1">
      <alignment horizontal="left" vertical="center"/>
    </xf>
    <xf numFmtId="0" fontId="16" fillId="5" borderId="5" xfId="0" applyFont="1" applyFill="1" applyBorder="1" applyAlignment="1">
      <alignment horizontal="left" vertical="center"/>
    </xf>
    <xf numFmtId="0" fontId="52" fillId="0" borderId="2" xfId="21" applyFont="1" applyBorder="1" applyAlignment="1">
      <alignment horizontal="center" vertical="center"/>
    </xf>
    <xf numFmtId="0" fontId="5" fillId="2" borderId="10" xfId="21" applyFont="1" applyFill="1" applyBorder="1" applyAlignment="1">
      <alignment horizontal="center" vertical="center"/>
    </xf>
    <xf numFmtId="0" fontId="5" fillId="2" borderId="6" xfId="21" applyFont="1" applyFill="1" applyBorder="1" applyAlignment="1">
      <alignment horizontal="center" vertical="center"/>
    </xf>
    <xf numFmtId="0" fontId="5" fillId="2" borderId="11" xfId="21" applyFont="1" applyFill="1" applyBorder="1" applyAlignment="1">
      <alignment horizontal="center" vertical="center"/>
    </xf>
    <xf numFmtId="0" fontId="4" fillId="2" borderId="1" xfId="12" applyFont="1" applyFill="1" applyBorder="1" applyAlignment="1">
      <alignment horizontal="center" vertical="center"/>
    </xf>
    <xf numFmtId="0" fontId="4" fillId="2" borderId="0" xfId="12" applyFont="1" applyFill="1" applyAlignment="1">
      <alignment horizontal="center" vertical="center"/>
    </xf>
    <xf numFmtId="0" fontId="6" fillId="2" borderId="1" xfId="12" applyFont="1" applyFill="1" applyBorder="1" applyAlignment="1">
      <alignment horizontal="left" vertical="center"/>
    </xf>
    <xf numFmtId="0" fontId="6" fillId="2" borderId="0" xfId="12" applyFont="1" applyFill="1" applyAlignment="1">
      <alignment horizontal="left" vertical="center"/>
    </xf>
    <xf numFmtId="0" fontId="48" fillId="0" borderId="2" xfId="19" applyFont="1" applyBorder="1" applyAlignment="1">
      <alignment horizontal="center" vertical="center"/>
    </xf>
    <xf numFmtId="0" fontId="49" fillId="0" borderId="2" xfId="19" applyFont="1" applyBorder="1" applyAlignment="1">
      <alignment horizontal="center" vertical="center"/>
    </xf>
    <xf numFmtId="0" fontId="21" fillId="2" borderId="6" xfId="16" quotePrefix="1" applyFont="1" applyFill="1" applyBorder="1" applyAlignment="1">
      <alignment horizontal="left" vertical="center" wrapText="1"/>
    </xf>
  </cellXfs>
  <cellStyles count="22">
    <cellStyle name="Normal 2" xfId="3" xr:uid="{00000000-0005-0000-0000-000000000000}"/>
    <cellStyle name="Normal 2 2" xfId="4" xr:uid="{00000000-0005-0000-0000-000001000000}"/>
    <cellStyle name="百分比" xfId="2" builtinId="5"/>
    <cellStyle name="百分比 2" xfId="5" xr:uid="{00000000-0005-0000-0000-000003000000}"/>
    <cellStyle name="常规" xfId="0" builtinId="0"/>
    <cellStyle name="常规 2" xfId="6" xr:uid="{00000000-0005-0000-0000-000005000000}"/>
    <cellStyle name="常规 2 2" xfId="7" xr:uid="{00000000-0005-0000-0000-000006000000}"/>
    <cellStyle name="常规 2 2 2" xfId="8" xr:uid="{00000000-0005-0000-0000-000007000000}"/>
    <cellStyle name="常规 2 2 3" xfId="9" xr:uid="{00000000-0005-0000-0000-000008000000}"/>
    <cellStyle name="常规 2 3" xfId="10" xr:uid="{00000000-0005-0000-0000-000009000000}"/>
    <cellStyle name="常规 2 4" xfId="20" xr:uid="{D9D8C728-DB68-4329-ADBF-76C0A799AFC6}"/>
    <cellStyle name="常规 3" xfId="11" xr:uid="{00000000-0005-0000-0000-00000A000000}"/>
    <cellStyle name="常规 3 2" xfId="12" xr:uid="{00000000-0005-0000-0000-00000B000000}"/>
    <cellStyle name="常规 4" xfId="13" xr:uid="{00000000-0005-0000-0000-00000C000000}"/>
    <cellStyle name="常规 4 2" xfId="14" xr:uid="{00000000-0005-0000-0000-00000D000000}"/>
    <cellStyle name="常规 4 2 2" xfId="21" xr:uid="{0611DB90-5A27-42EC-B919-AC7AF61DB0C6}"/>
    <cellStyle name="常规 5" xfId="15" xr:uid="{00000000-0005-0000-0000-00000E000000}"/>
    <cellStyle name="常规 6" xfId="16" xr:uid="{00000000-0005-0000-0000-00000F000000}"/>
    <cellStyle name="常规 6 2" xfId="17" xr:uid="{00000000-0005-0000-0000-000010000000}"/>
    <cellStyle name="常规 7" xfId="19" xr:uid="{194CB17D-2943-4045-91C4-9C9A11820C05}"/>
    <cellStyle name="千位分隔" xfId="1" builtinId="3"/>
    <cellStyle name="千位分隔 2" xfId="18" xr:uid="{00000000-0005-0000-0000-000012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1621790</xdr:colOff>
      <xdr:row>0</xdr:row>
      <xdr:rowOff>457200</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85725" y="57150"/>
          <a:ext cx="1536065" cy="400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42110" cy="403860"/>
    <xdr:pic>
      <xdr:nvPicPr>
        <xdr:cNvPr id="2" name="Picture 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0" y="0"/>
          <a:ext cx="1642110" cy="40386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1539240</xdr:colOff>
      <xdr:row>0</xdr:row>
      <xdr:rowOff>396240</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0" y="0"/>
          <a:ext cx="1543050" cy="4000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1539240</xdr:colOff>
      <xdr:row>0</xdr:row>
      <xdr:rowOff>396240</xdr:rowOff>
    </xdr:to>
    <xdr:pic>
      <xdr:nvPicPr>
        <xdr:cNvPr id="2" name="Picture 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0" y="0"/>
          <a:ext cx="1543050" cy="400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82826</xdr:colOff>
      <xdr:row>0</xdr:row>
      <xdr:rowOff>4970</xdr:rowOff>
    </xdr:from>
    <xdr:to>
      <xdr:col>0</xdr:col>
      <xdr:colOff>1524000</xdr:colOff>
      <xdr:row>0</xdr:row>
      <xdr:rowOff>396903</xdr:rowOff>
    </xdr:to>
    <xdr:pic>
      <xdr:nvPicPr>
        <xdr:cNvPr id="2" name="Picture 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82550" y="4445"/>
          <a:ext cx="1441450" cy="39243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1043940</xdr:colOff>
      <xdr:row>2</xdr:row>
      <xdr:rowOff>2241</xdr:rowOff>
    </xdr:to>
    <xdr:pic>
      <xdr:nvPicPr>
        <xdr:cNvPr id="2" name="Picture 4">
          <a:extLst>
            <a:ext uri="{FF2B5EF4-FFF2-40B4-BE49-F238E27FC236}">
              <a16:creationId xmlns:a16="http://schemas.microsoft.com/office/drawing/2014/main" id="{456CEBF7-C314-4F5E-95E8-053180A15389}"/>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0" y="0"/>
          <a:ext cx="1327785" cy="108809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247650</xdr:colOff>
      <xdr:row>0</xdr:row>
      <xdr:rowOff>200025</xdr:rowOff>
    </xdr:from>
    <xdr:to>
      <xdr:col>1</xdr:col>
      <xdr:colOff>1430655</xdr:colOff>
      <xdr:row>1</xdr:row>
      <xdr:rowOff>20955</xdr:rowOff>
    </xdr:to>
    <xdr:pic>
      <xdr:nvPicPr>
        <xdr:cNvPr id="2" name="Picture 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662305" y="200025"/>
          <a:ext cx="1183005" cy="38290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133350</xdr:rowOff>
    </xdr:from>
    <xdr:to>
      <xdr:col>1</xdr:col>
      <xdr:colOff>914400</xdr:colOff>
      <xdr:row>0</xdr:row>
      <xdr:rowOff>495300</xdr:rowOff>
    </xdr:to>
    <xdr:pic>
      <xdr:nvPicPr>
        <xdr:cNvPr id="2" name="Picture 4">
          <a:extLst>
            <a:ext uri="{FF2B5EF4-FFF2-40B4-BE49-F238E27FC236}">
              <a16:creationId xmlns:a16="http://schemas.microsoft.com/office/drawing/2014/main" id="{CFB93C20-F5F2-4507-BCD9-77A1C7EB0D85}"/>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64770" y="129540"/>
          <a:ext cx="1306830" cy="3657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
  <sheetViews>
    <sheetView tabSelected="1" topLeftCell="A9" workbookViewId="0">
      <selection activeCell="L2" sqref="L2"/>
    </sheetView>
  </sheetViews>
  <sheetFormatPr defaultColWidth="9" defaultRowHeight="14.4"/>
  <cols>
    <col min="1" max="1" width="24.21875" style="232" customWidth="1"/>
    <col min="2" max="10" width="11.109375" style="232" customWidth="1"/>
    <col min="11" max="11" width="48" style="232" customWidth="1"/>
    <col min="12" max="12" width="22" style="232" customWidth="1"/>
    <col min="13" max="16384" width="9" style="232"/>
  </cols>
  <sheetData>
    <row r="1" spans="1:12" ht="39" customHeight="1">
      <c r="A1" s="333" t="s">
        <v>0</v>
      </c>
      <c r="B1" s="333"/>
      <c r="C1" s="333"/>
      <c r="D1" s="333"/>
      <c r="E1" s="333"/>
      <c r="F1" s="333"/>
      <c r="G1" s="333"/>
      <c r="H1" s="333"/>
      <c r="I1" s="333"/>
      <c r="J1" s="333"/>
      <c r="K1" s="333"/>
      <c r="L1" s="239" t="s">
        <v>731</v>
      </c>
    </row>
    <row r="2" spans="1:12" ht="7.2" customHeight="1">
      <c r="B2" s="233"/>
      <c r="C2" s="233"/>
      <c r="D2" s="233"/>
      <c r="E2" s="233"/>
      <c r="F2" s="233"/>
      <c r="G2" s="233"/>
      <c r="H2" s="233"/>
    </row>
    <row r="3" spans="1:12" ht="22.95" customHeight="1">
      <c r="A3" s="334" t="s">
        <v>1</v>
      </c>
      <c r="B3" s="334"/>
      <c r="C3" s="334"/>
      <c r="D3" s="334"/>
      <c r="E3" s="334"/>
      <c r="F3" s="334"/>
      <c r="G3" s="334"/>
      <c r="H3" s="334"/>
      <c r="I3" s="334"/>
      <c r="J3" s="334"/>
      <c r="K3" s="334"/>
    </row>
    <row r="4" spans="1:12" ht="15">
      <c r="A4" s="234" t="s">
        <v>2</v>
      </c>
      <c r="B4" s="335" t="s">
        <v>3</v>
      </c>
      <c r="C4" s="335"/>
      <c r="D4" s="335"/>
      <c r="E4" s="335"/>
      <c r="F4" s="335"/>
      <c r="G4" s="335"/>
      <c r="H4" s="335"/>
      <c r="I4" s="335"/>
      <c r="J4" s="335"/>
      <c r="K4" s="335"/>
    </row>
    <row r="5" spans="1:12" ht="15">
      <c r="A5" s="235" t="s">
        <v>4</v>
      </c>
      <c r="B5" s="336" t="s">
        <v>5</v>
      </c>
      <c r="C5" s="336"/>
      <c r="D5" s="336"/>
      <c r="E5" s="336"/>
      <c r="F5" s="336"/>
      <c r="G5" s="336"/>
      <c r="H5" s="336"/>
      <c r="I5" s="336"/>
      <c r="J5" s="336"/>
      <c r="K5" s="336"/>
    </row>
    <row r="6" spans="1:12" ht="15">
      <c r="A6" s="235" t="s">
        <v>6</v>
      </c>
      <c r="B6" s="337" t="s">
        <v>7</v>
      </c>
      <c r="C6" s="337"/>
      <c r="D6" s="337"/>
      <c r="E6" s="337"/>
      <c r="F6" s="337"/>
      <c r="G6" s="337"/>
      <c r="H6" s="337"/>
      <c r="I6" s="337"/>
      <c r="J6" s="337"/>
      <c r="K6" s="337"/>
    </row>
    <row r="7" spans="1:12" ht="15">
      <c r="A7" s="346" t="s">
        <v>8</v>
      </c>
      <c r="B7" s="337" t="s">
        <v>9</v>
      </c>
      <c r="C7" s="337"/>
      <c r="D7" s="337"/>
      <c r="E7" s="337"/>
      <c r="F7" s="337"/>
      <c r="G7" s="337"/>
      <c r="H7" s="337"/>
      <c r="I7" s="337"/>
      <c r="J7" s="337"/>
      <c r="K7" s="337"/>
    </row>
    <row r="8" spans="1:12" ht="15">
      <c r="A8" s="346"/>
      <c r="B8" s="337" t="s">
        <v>10</v>
      </c>
      <c r="C8" s="337"/>
      <c r="D8" s="337"/>
      <c r="E8" s="337"/>
      <c r="F8" s="337"/>
      <c r="G8" s="337"/>
      <c r="H8" s="337"/>
      <c r="I8" s="337"/>
      <c r="J8" s="337"/>
      <c r="K8" s="337"/>
    </row>
    <row r="9" spans="1:12" ht="15">
      <c r="A9" s="346"/>
      <c r="B9" s="337" t="s">
        <v>11</v>
      </c>
      <c r="C9" s="337"/>
      <c r="D9" s="337"/>
      <c r="E9" s="337"/>
      <c r="F9" s="337"/>
      <c r="G9" s="337"/>
      <c r="H9" s="337"/>
      <c r="I9" s="337"/>
      <c r="J9" s="337"/>
      <c r="K9" s="337"/>
    </row>
    <row r="10" spans="1:12" ht="15">
      <c r="A10" s="346"/>
      <c r="B10" s="337" t="s">
        <v>12</v>
      </c>
      <c r="C10" s="337"/>
      <c r="D10" s="337"/>
      <c r="E10" s="337"/>
      <c r="F10" s="337"/>
      <c r="G10" s="337"/>
      <c r="H10" s="337"/>
      <c r="I10" s="337"/>
      <c r="J10" s="337"/>
      <c r="K10" s="337"/>
    </row>
    <row r="11" spans="1:12" ht="15">
      <c r="A11" s="346"/>
      <c r="B11" s="337" t="s">
        <v>13</v>
      </c>
      <c r="C11" s="337"/>
      <c r="D11" s="337"/>
      <c r="E11" s="337"/>
      <c r="F11" s="337"/>
      <c r="G11" s="337"/>
      <c r="H11" s="337"/>
      <c r="I11" s="337"/>
      <c r="J11" s="337"/>
      <c r="K11" s="337"/>
    </row>
    <row r="12" spans="1:12" ht="15">
      <c r="A12" s="346"/>
      <c r="B12" s="337" t="s">
        <v>14</v>
      </c>
      <c r="C12" s="337"/>
      <c r="D12" s="337"/>
      <c r="E12" s="337"/>
      <c r="F12" s="337"/>
      <c r="G12" s="337"/>
      <c r="H12" s="337"/>
      <c r="I12" s="337"/>
      <c r="J12" s="337"/>
      <c r="K12" s="337"/>
    </row>
    <row r="13" spans="1:12" ht="15">
      <c r="A13" s="346"/>
      <c r="B13" s="337" t="s">
        <v>15</v>
      </c>
      <c r="C13" s="337"/>
      <c r="D13" s="337"/>
      <c r="E13" s="337"/>
      <c r="F13" s="337"/>
      <c r="G13" s="337"/>
      <c r="H13" s="337"/>
      <c r="I13" s="337"/>
      <c r="J13" s="337"/>
      <c r="K13" s="337"/>
    </row>
    <row r="14" spans="1:12" ht="15">
      <c r="A14" s="235" t="s">
        <v>16</v>
      </c>
      <c r="B14" s="337" t="s">
        <v>17</v>
      </c>
      <c r="C14" s="337"/>
      <c r="D14" s="337"/>
      <c r="E14" s="337"/>
      <c r="F14" s="337"/>
      <c r="G14" s="337"/>
      <c r="H14" s="337"/>
      <c r="I14" s="337"/>
      <c r="J14" s="337"/>
      <c r="K14" s="337"/>
    </row>
    <row r="15" spans="1:12">
      <c r="A15" s="235" t="s">
        <v>18</v>
      </c>
      <c r="B15" s="344" t="s">
        <v>19</v>
      </c>
      <c r="C15" s="344"/>
      <c r="D15" s="344"/>
      <c r="E15" s="344"/>
      <c r="F15" s="344"/>
      <c r="G15" s="344"/>
      <c r="H15" s="344"/>
      <c r="I15" s="344"/>
      <c r="J15" s="344"/>
      <c r="K15" s="344"/>
    </row>
    <row r="16" spans="1:12" ht="15">
      <c r="A16" s="236" t="s">
        <v>20</v>
      </c>
      <c r="B16" s="345" t="s">
        <v>21</v>
      </c>
      <c r="C16" s="345"/>
      <c r="D16" s="345"/>
      <c r="E16" s="345"/>
      <c r="F16" s="345"/>
      <c r="G16" s="345"/>
      <c r="H16" s="345"/>
      <c r="I16" s="345"/>
      <c r="J16" s="345"/>
      <c r="K16" s="345"/>
    </row>
    <row r="17" spans="1:11" ht="7.95" customHeight="1">
      <c r="A17" s="237"/>
      <c r="B17" s="238"/>
      <c r="C17" s="238"/>
      <c r="D17" s="238"/>
      <c r="E17" s="238"/>
      <c r="F17" s="238"/>
      <c r="G17" s="238"/>
      <c r="H17" s="238"/>
      <c r="I17" s="238"/>
      <c r="J17" s="238"/>
      <c r="K17" s="238"/>
    </row>
    <row r="18" spans="1:11" ht="24.6" customHeight="1">
      <c r="A18" s="334" t="s">
        <v>22</v>
      </c>
      <c r="B18" s="334"/>
      <c r="C18" s="334"/>
      <c r="D18" s="334"/>
      <c r="E18" s="334"/>
      <c r="F18" s="334"/>
      <c r="G18" s="334"/>
      <c r="H18" s="334"/>
      <c r="I18" s="334"/>
      <c r="J18" s="334"/>
      <c r="K18" s="334"/>
    </row>
    <row r="19" spans="1:11">
      <c r="A19" s="338" t="s">
        <v>23</v>
      </c>
      <c r="B19" s="338"/>
      <c r="C19" s="338" t="s">
        <v>24</v>
      </c>
      <c r="D19" s="338"/>
      <c r="E19" s="338"/>
      <c r="F19" s="338"/>
      <c r="G19" s="338"/>
      <c r="H19" s="338"/>
      <c r="I19" s="338"/>
      <c r="J19" s="338"/>
      <c r="K19" s="338"/>
    </row>
    <row r="20" spans="1:11">
      <c r="A20" s="339" t="s">
        <v>25</v>
      </c>
      <c r="B20" s="339"/>
      <c r="C20" s="340" t="s">
        <v>26</v>
      </c>
      <c r="D20" s="340"/>
      <c r="E20" s="340"/>
      <c r="F20" s="340"/>
      <c r="G20" s="340"/>
      <c r="H20" s="340"/>
      <c r="I20" s="340"/>
      <c r="J20" s="340"/>
      <c r="K20" s="340"/>
    </row>
    <row r="21" spans="1:11">
      <c r="A21" s="339" t="s">
        <v>27</v>
      </c>
      <c r="B21" s="339"/>
      <c r="C21" s="340" t="s">
        <v>28</v>
      </c>
      <c r="D21" s="340"/>
      <c r="E21" s="340"/>
      <c r="F21" s="340"/>
      <c r="G21" s="340"/>
      <c r="H21" s="340"/>
      <c r="I21" s="340"/>
      <c r="J21" s="340"/>
      <c r="K21" s="340"/>
    </row>
    <row r="22" spans="1:11">
      <c r="A22" s="339" t="s">
        <v>29</v>
      </c>
      <c r="B22" s="339"/>
      <c r="C22" s="340" t="s">
        <v>30</v>
      </c>
      <c r="D22" s="340"/>
      <c r="E22" s="340"/>
      <c r="F22" s="340"/>
      <c r="G22" s="340"/>
      <c r="H22" s="340"/>
      <c r="I22" s="340"/>
      <c r="J22" s="340"/>
      <c r="K22" s="340"/>
    </row>
    <row r="23" spans="1:11">
      <c r="A23" s="339" t="s">
        <v>31</v>
      </c>
      <c r="B23" s="339"/>
      <c r="C23" s="340" t="s">
        <v>32</v>
      </c>
      <c r="D23" s="340"/>
      <c r="E23" s="340"/>
      <c r="F23" s="340"/>
      <c r="G23" s="340"/>
      <c r="H23" s="340"/>
      <c r="I23" s="340"/>
      <c r="J23" s="340"/>
      <c r="K23" s="340"/>
    </row>
    <row r="24" spans="1:11">
      <c r="A24" s="339" t="s">
        <v>33</v>
      </c>
      <c r="B24" s="339"/>
      <c r="C24" s="343" t="s">
        <v>34</v>
      </c>
      <c r="D24" s="343"/>
      <c r="E24" s="343"/>
      <c r="F24" s="343"/>
      <c r="G24" s="343"/>
      <c r="H24" s="343"/>
      <c r="I24" s="343"/>
      <c r="J24" s="343"/>
      <c r="K24" s="343"/>
    </row>
    <row r="25" spans="1:11">
      <c r="A25" s="339" t="s">
        <v>35</v>
      </c>
      <c r="B25" s="339"/>
      <c r="C25" s="343" t="s">
        <v>36</v>
      </c>
      <c r="D25" s="343"/>
      <c r="E25" s="343"/>
      <c r="F25" s="343"/>
      <c r="G25" s="343"/>
      <c r="H25" s="343"/>
      <c r="I25" s="343"/>
      <c r="J25" s="343"/>
      <c r="K25" s="343"/>
    </row>
    <row r="26" spans="1:11">
      <c r="A26" s="341" t="s">
        <v>37</v>
      </c>
      <c r="B26" s="341"/>
      <c r="C26" s="342" t="s">
        <v>38</v>
      </c>
      <c r="D26" s="342"/>
      <c r="E26" s="342"/>
      <c r="F26" s="342"/>
      <c r="G26" s="342"/>
      <c r="H26" s="342"/>
      <c r="I26" s="342"/>
      <c r="J26" s="342"/>
      <c r="K26" s="342"/>
    </row>
  </sheetData>
  <mergeCells count="33">
    <mergeCell ref="B14:K14"/>
    <mergeCell ref="B15:K15"/>
    <mergeCell ref="B16:K16"/>
    <mergeCell ref="B7:K7"/>
    <mergeCell ref="A18:K18"/>
    <mergeCell ref="B8:K8"/>
    <mergeCell ref="B9:K9"/>
    <mergeCell ref="B10:K10"/>
    <mergeCell ref="B11:K11"/>
    <mergeCell ref="A7:A13"/>
    <mergeCell ref="B12:K12"/>
    <mergeCell ref="B13:K13"/>
    <mergeCell ref="A19:B19"/>
    <mergeCell ref="C19:K19"/>
    <mergeCell ref="A20:B20"/>
    <mergeCell ref="C20:K20"/>
    <mergeCell ref="A26:B26"/>
    <mergeCell ref="C26:K26"/>
    <mergeCell ref="A21:B21"/>
    <mergeCell ref="C21:K21"/>
    <mergeCell ref="A22:B22"/>
    <mergeCell ref="C22:K22"/>
    <mergeCell ref="A23:B23"/>
    <mergeCell ref="C23:K23"/>
    <mergeCell ref="A24:B24"/>
    <mergeCell ref="C24:K24"/>
    <mergeCell ref="A25:B25"/>
    <mergeCell ref="C25:K25"/>
    <mergeCell ref="A1:K1"/>
    <mergeCell ref="A3:K3"/>
    <mergeCell ref="B4:K4"/>
    <mergeCell ref="B5:K5"/>
    <mergeCell ref="B6:K6"/>
  </mergeCells>
  <phoneticPr fontId="45" type="noConversion"/>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X182"/>
  <sheetViews>
    <sheetView topLeftCell="A163" zoomScale="115" zoomScaleNormal="115" workbookViewId="0">
      <selection activeCell="A102" sqref="A102:B102"/>
    </sheetView>
  </sheetViews>
  <sheetFormatPr defaultColWidth="9.109375" defaultRowHeight="14.4"/>
  <cols>
    <col min="1" max="1" width="23.33203125" style="159" customWidth="1"/>
    <col min="2" max="2" width="16.77734375" style="159" customWidth="1"/>
    <col min="3" max="3" width="21.77734375" style="159" customWidth="1"/>
    <col min="4" max="4" width="20.109375" style="159" customWidth="1"/>
    <col min="5" max="7" width="21.44140625" style="159" customWidth="1"/>
    <col min="8" max="8" width="18.109375" style="160" customWidth="1"/>
    <col min="9" max="9" width="23.6640625" style="160" customWidth="1"/>
    <col min="10" max="10" width="14.33203125" style="160" bestFit="1" customWidth="1"/>
    <col min="11" max="11" width="16.44140625" style="160" customWidth="1"/>
    <col min="12" max="16384" width="9.109375" style="160"/>
  </cols>
  <sheetData>
    <row r="1" spans="1:64" ht="34.200000000000003" customHeight="1">
      <c r="A1" s="347" t="s">
        <v>0</v>
      </c>
      <c r="B1" s="347"/>
      <c r="C1" s="347"/>
      <c r="D1" s="347"/>
      <c r="E1" s="347"/>
      <c r="F1" s="347"/>
      <c r="G1" s="347"/>
      <c r="H1" s="347"/>
      <c r="I1" s="2" t="str">
        <f>指引!L1</f>
        <v>发布/更新时间:2025/3/21</v>
      </c>
    </row>
    <row r="2" spans="1:64" ht="25.5" customHeight="1">
      <c r="A2" s="161" t="s">
        <v>39</v>
      </c>
      <c r="C2" s="161"/>
      <c r="D2" s="161"/>
      <c r="E2" s="161"/>
      <c r="F2" s="161"/>
      <c r="G2" s="161"/>
      <c r="H2" s="161"/>
      <c r="I2" s="161"/>
    </row>
    <row r="3" spans="1:64" ht="25.5" customHeight="1">
      <c r="A3" s="161"/>
      <c r="C3" s="161"/>
      <c r="D3" s="161"/>
      <c r="E3" s="161"/>
      <c r="F3" s="161"/>
      <c r="G3" s="161"/>
      <c r="H3" s="161"/>
      <c r="I3" s="161"/>
    </row>
    <row r="4" spans="1:64" ht="15.75" customHeight="1">
      <c r="A4" s="162" t="s">
        <v>40</v>
      </c>
      <c r="B4" s="162"/>
      <c r="C4" s="162"/>
      <c r="D4" s="162"/>
      <c r="E4" s="162"/>
      <c r="F4" s="162"/>
      <c r="G4" s="162"/>
    </row>
    <row r="5" spans="1:64" ht="15" customHeight="1">
      <c r="A5" s="348" t="s">
        <v>41</v>
      </c>
      <c r="B5" s="348"/>
      <c r="C5" s="163" t="s">
        <v>42</v>
      </c>
      <c r="D5" s="164">
        <v>2024</v>
      </c>
      <c r="E5" s="164">
        <v>2023</v>
      </c>
      <c r="F5" s="164">
        <v>2022</v>
      </c>
      <c r="G5" s="164">
        <v>2021</v>
      </c>
      <c r="H5" s="164">
        <v>2020</v>
      </c>
      <c r="I5" s="164">
        <v>2019</v>
      </c>
    </row>
    <row r="6" spans="1:64">
      <c r="A6" s="349" t="s">
        <v>43</v>
      </c>
      <c r="B6" s="350"/>
      <c r="C6" s="165" t="s">
        <v>44</v>
      </c>
      <c r="D6" s="166">
        <v>14.34</v>
      </c>
      <c r="E6" s="166">
        <v>13.7</v>
      </c>
      <c r="F6" s="166">
        <v>14.67</v>
      </c>
      <c r="G6" s="167">
        <v>14.2</v>
      </c>
      <c r="H6" s="167">
        <v>10.92</v>
      </c>
      <c r="I6" s="167">
        <v>7.25</v>
      </c>
    </row>
    <row r="7" spans="1:64">
      <c r="A7" s="349" t="s">
        <v>45</v>
      </c>
      <c r="B7" s="350"/>
      <c r="C7" s="165" t="s">
        <v>44</v>
      </c>
      <c r="D7" s="166">
        <v>1.6969166676304701</v>
      </c>
      <c r="E7" s="166">
        <v>3.69</v>
      </c>
      <c r="F7" s="167">
        <v>4.8899999999999997</v>
      </c>
      <c r="G7" s="167">
        <v>3.35</v>
      </c>
      <c r="H7" s="117">
        <v>0.96</v>
      </c>
      <c r="I7" s="117">
        <v>0.95</v>
      </c>
    </row>
    <row r="8" spans="1:64">
      <c r="A8" s="349" t="s">
        <v>46</v>
      </c>
      <c r="B8" s="350"/>
      <c r="C8" s="165" t="s">
        <v>47</v>
      </c>
      <c r="D8" s="117">
        <v>8.0255272299999998</v>
      </c>
      <c r="E8" s="117">
        <v>6.22</v>
      </c>
      <c r="F8" s="117">
        <v>12.75</v>
      </c>
      <c r="G8" s="117">
        <v>7.76</v>
      </c>
      <c r="H8" s="117">
        <v>3.33</v>
      </c>
      <c r="I8" s="117">
        <v>5.25</v>
      </c>
    </row>
    <row r="9" spans="1:64">
      <c r="A9" s="351" t="s">
        <v>48</v>
      </c>
      <c r="B9" s="352"/>
      <c r="C9" s="168" t="s">
        <v>49</v>
      </c>
      <c r="D9" s="169">
        <v>1.655375</v>
      </c>
      <c r="E9" s="169">
        <v>3.86</v>
      </c>
      <c r="F9" s="169">
        <v>1.21</v>
      </c>
      <c r="G9" s="322">
        <v>1.1499999999999999</v>
      </c>
      <c r="H9" s="169">
        <v>0.41</v>
      </c>
      <c r="I9" s="169">
        <v>1.34</v>
      </c>
    </row>
    <row r="10" spans="1:64">
      <c r="A10" s="170"/>
      <c r="B10" s="170"/>
      <c r="C10" s="170"/>
      <c r="D10" s="170"/>
      <c r="E10" s="160"/>
      <c r="F10" s="160"/>
      <c r="G10" s="160"/>
    </row>
    <row r="11" spans="1:64">
      <c r="A11" s="353" t="s">
        <v>50</v>
      </c>
      <c r="B11" s="353"/>
      <c r="C11" s="353"/>
      <c r="D11" s="353"/>
      <c r="E11" s="353"/>
      <c r="F11" s="353"/>
      <c r="G11" s="353"/>
    </row>
    <row r="12" spans="1:64">
      <c r="A12" s="348" t="s">
        <v>41</v>
      </c>
      <c r="B12" s="348"/>
      <c r="C12" s="163" t="s">
        <v>42</v>
      </c>
      <c r="D12" s="164">
        <v>2024</v>
      </c>
      <c r="E12" s="164">
        <v>2023</v>
      </c>
      <c r="F12" s="164">
        <v>2022</v>
      </c>
      <c r="G12" s="164">
        <v>2021</v>
      </c>
      <c r="H12" s="164">
        <v>2020</v>
      </c>
      <c r="I12" s="164">
        <v>2019</v>
      </c>
    </row>
    <row r="13" spans="1:64" ht="16.8">
      <c r="A13" s="354" t="s">
        <v>51</v>
      </c>
      <c r="B13" s="354"/>
      <c r="C13" s="165" t="s">
        <v>52</v>
      </c>
      <c r="D13" s="172">
        <v>6.9949000000000003</v>
      </c>
      <c r="E13" s="172">
        <v>8.5188729999999993</v>
      </c>
      <c r="F13" s="173">
        <v>7.87</v>
      </c>
      <c r="G13" s="173">
        <v>7.13</v>
      </c>
      <c r="H13" s="173">
        <v>6.11</v>
      </c>
      <c r="I13" s="173">
        <v>5.35</v>
      </c>
      <c r="J13" s="276"/>
    </row>
    <row r="14" spans="1:64" ht="16.8">
      <c r="A14" s="355" t="s">
        <v>56</v>
      </c>
      <c r="B14" s="350"/>
      <c r="C14" s="165" t="s">
        <v>52</v>
      </c>
      <c r="D14" s="175">
        <v>2.89</v>
      </c>
      <c r="E14" s="167">
        <v>3.65</v>
      </c>
      <c r="F14" s="167">
        <v>3.14</v>
      </c>
      <c r="G14" s="167">
        <v>2.81</v>
      </c>
      <c r="H14" s="167">
        <v>2.54</v>
      </c>
      <c r="I14" s="167">
        <v>2.02</v>
      </c>
      <c r="J14" s="277"/>
    </row>
    <row r="15" spans="1:64" ht="16.8">
      <c r="A15" s="355" t="s">
        <v>57</v>
      </c>
      <c r="B15" s="350"/>
      <c r="C15" s="165" t="s">
        <v>52</v>
      </c>
      <c r="D15" s="167">
        <v>4.1100000000000003</v>
      </c>
      <c r="E15" s="167">
        <v>4.87</v>
      </c>
      <c r="F15" s="167">
        <v>4.7300000000000004</v>
      </c>
      <c r="G15" s="167">
        <v>4.32</v>
      </c>
      <c r="H15" s="167">
        <v>3.57</v>
      </c>
      <c r="I15" s="167">
        <v>3.33</v>
      </c>
    </row>
    <row r="16" spans="1:64" s="157" customFormat="1" ht="16.8">
      <c r="A16" s="355" t="s">
        <v>58</v>
      </c>
      <c r="B16" s="350"/>
      <c r="C16" s="174" t="s">
        <v>658</v>
      </c>
      <c r="D16" s="283">
        <v>4.42</v>
      </c>
      <c r="E16" s="283" t="s">
        <v>694</v>
      </c>
      <c r="F16" s="167" t="s">
        <v>55</v>
      </c>
      <c r="G16" s="167" t="s">
        <v>55</v>
      </c>
      <c r="H16" s="167" t="s">
        <v>55</v>
      </c>
      <c r="I16" s="167" t="s">
        <v>55</v>
      </c>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row>
    <row r="17" spans="1:64" s="156" customFormat="1" ht="16.8">
      <c r="A17" s="354" t="s">
        <v>53</v>
      </c>
      <c r="B17" s="354"/>
      <c r="C17" s="165" t="s">
        <v>54</v>
      </c>
      <c r="D17" s="173">
        <v>1.64</v>
      </c>
      <c r="E17" s="173">
        <v>2.08</v>
      </c>
      <c r="F17" s="173">
        <v>1.96</v>
      </c>
      <c r="G17" s="173">
        <v>2.17</v>
      </c>
      <c r="H17" s="173">
        <v>2.52</v>
      </c>
      <c r="I17" s="173" t="s">
        <v>55</v>
      </c>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row>
    <row r="18" spans="1:64" s="157" customFormat="1" ht="15" thickBot="1">
      <c r="A18" s="356" t="s">
        <v>59</v>
      </c>
      <c r="B18" s="357"/>
      <c r="C18" s="176" t="s">
        <v>44</v>
      </c>
      <c r="D18" s="177">
        <v>3.74</v>
      </c>
      <c r="E18" s="177">
        <v>4.5599999999999996</v>
      </c>
      <c r="F18" s="177">
        <v>5.93</v>
      </c>
      <c r="G18" s="177" t="s">
        <v>55</v>
      </c>
      <c r="H18" s="177" t="s">
        <v>55</v>
      </c>
      <c r="I18" s="177" t="s">
        <v>55</v>
      </c>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row>
    <row r="19" spans="1:64" ht="15" thickTop="1">
      <c r="A19" s="358" t="s">
        <v>60</v>
      </c>
      <c r="B19" s="358"/>
      <c r="C19" s="358"/>
      <c r="D19" s="358"/>
      <c r="E19" s="358"/>
      <c r="F19" s="358"/>
      <c r="G19" s="358"/>
    </row>
    <row r="20" spans="1:64">
      <c r="A20" s="358" t="s">
        <v>61</v>
      </c>
      <c r="B20" s="358"/>
      <c r="C20" s="358"/>
      <c r="D20" s="358"/>
      <c r="E20" s="358"/>
      <c r="F20" s="358"/>
      <c r="G20" s="358"/>
    </row>
    <row r="21" spans="1:64" ht="13.5" customHeight="1">
      <c r="A21" s="358" t="s">
        <v>62</v>
      </c>
      <c r="B21" s="358"/>
      <c r="C21" s="358"/>
      <c r="D21" s="358"/>
      <c r="E21" s="358"/>
      <c r="F21" s="358"/>
      <c r="G21" s="358"/>
      <c r="K21" s="279"/>
    </row>
    <row r="22" spans="1:64" ht="23.4" customHeight="1">
      <c r="A22" s="358" t="s">
        <v>733</v>
      </c>
      <c r="B22" s="358"/>
      <c r="C22" s="358"/>
      <c r="D22" s="358"/>
      <c r="E22" s="358"/>
      <c r="F22" s="358"/>
      <c r="G22" s="178"/>
      <c r="K22" s="275"/>
    </row>
    <row r="23" spans="1:64" ht="13.5" customHeight="1">
      <c r="A23" s="358" t="s">
        <v>63</v>
      </c>
      <c r="B23" s="358"/>
      <c r="C23" s="358"/>
      <c r="D23" s="358"/>
      <c r="E23" s="358"/>
      <c r="F23" s="358"/>
      <c r="G23" s="358"/>
      <c r="K23" s="277"/>
    </row>
    <row r="24" spans="1:64">
      <c r="A24" s="358" t="s">
        <v>64</v>
      </c>
      <c r="B24" s="358"/>
      <c r="C24" s="358"/>
      <c r="D24" s="358"/>
      <c r="E24" s="358"/>
      <c r="F24" s="358"/>
      <c r="G24" s="358"/>
    </row>
    <row r="25" spans="1:64" ht="13.2" customHeight="1">
      <c r="A25" s="358" t="s">
        <v>765</v>
      </c>
      <c r="B25" s="358"/>
      <c r="C25" s="358"/>
      <c r="D25" s="358"/>
      <c r="E25" s="358"/>
      <c r="F25" s="358"/>
      <c r="G25" s="358"/>
    </row>
    <row r="26" spans="1:64" ht="15" thickBot="1">
      <c r="A26" s="353" t="s">
        <v>65</v>
      </c>
      <c r="B26" s="353"/>
      <c r="C26" s="353"/>
      <c r="D26" s="353"/>
      <c r="E26" s="353"/>
      <c r="F26" s="353"/>
      <c r="G26" s="353"/>
    </row>
    <row r="27" spans="1:64">
      <c r="A27" s="348" t="s">
        <v>41</v>
      </c>
      <c r="B27" s="348"/>
      <c r="C27" s="163" t="s">
        <v>42</v>
      </c>
      <c r="D27" s="179">
        <v>2024</v>
      </c>
      <c r="E27" s="179">
        <v>2023</v>
      </c>
      <c r="F27" s="179">
        <v>2022</v>
      </c>
      <c r="G27" s="179">
        <v>2021</v>
      </c>
      <c r="H27" s="179">
        <v>2020</v>
      </c>
      <c r="I27" s="179">
        <v>2019</v>
      </c>
      <c r="J27" s="196"/>
    </row>
    <row r="28" spans="1:64">
      <c r="A28" s="361" t="s">
        <v>66</v>
      </c>
      <c r="B28" s="180" t="s">
        <v>67</v>
      </c>
      <c r="C28" s="165" t="s">
        <v>68</v>
      </c>
      <c r="D28" s="46">
        <v>0</v>
      </c>
      <c r="E28" s="46">
        <v>378.53</v>
      </c>
      <c r="F28" s="46">
        <v>592</v>
      </c>
      <c r="G28" s="46">
        <v>1481</v>
      </c>
      <c r="H28" s="46">
        <v>1833</v>
      </c>
      <c r="I28" s="46">
        <v>3929</v>
      </c>
    </row>
    <row r="29" spans="1:64">
      <c r="A29" s="361"/>
      <c r="B29" s="180" t="s">
        <v>69</v>
      </c>
      <c r="C29" s="165" t="s">
        <v>68</v>
      </c>
      <c r="D29" s="46">
        <v>532979.95666891104</v>
      </c>
      <c r="E29" s="46">
        <v>529235.64</v>
      </c>
      <c r="F29" s="46">
        <v>392930</v>
      </c>
      <c r="G29" s="46">
        <v>345894</v>
      </c>
      <c r="H29" s="46">
        <v>256856</v>
      </c>
      <c r="I29" s="46">
        <v>202336</v>
      </c>
    </row>
    <row r="30" spans="1:64">
      <c r="A30" s="361"/>
      <c r="B30" s="180" t="s">
        <v>70</v>
      </c>
      <c r="C30" s="165" t="s">
        <v>68</v>
      </c>
      <c r="D30" s="46">
        <v>1420.0412199269999</v>
      </c>
      <c r="E30" s="46">
        <v>614.14</v>
      </c>
      <c r="F30" s="46">
        <v>1061</v>
      </c>
      <c r="G30" s="46">
        <v>1502</v>
      </c>
      <c r="H30" s="46">
        <v>1457</v>
      </c>
      <c r="I30" s="46">
        <v>1162</v>
      </c>
    </row>
    <row r="31" spans="1:64">
      <c r="A31" s="361"/>
      <c r="B31" s="180" t="s">
        <v>71</v>
      </c>
      <c r="C31" s="165" t="s">
        <v>68</v>
      </c>
      <c r="D31" s="46">
        <v>461162.512246584</v>
      </c>
      <c r="E31" s="46">
        <v>528850.37</v>
      </c>
      <c r="F31" s="46">
        <v>560249</v>
      </c>
      <c r="G31" s="46">
        <v>636682</v>
      </c>
      <c r="H31" s="46">
        <v>859536</v>
      </c>
      <c r="I31" s="46">
        <v>610665</v>
      </c>
    </row>
    <row r="32" spans="1:64">
      <c r="A32" s="361"/>
      <c r="B32" s="180" t="s">
        <v>72</v>
      </c>
      <c r="C32" s="174" t="s">
        <v>73</v>
      </c>
      <c r="D32" s="46">
        <v>32</v>
      </c>
      <c r="E32" s="46">
        <v>25</v>
      </c>
      <c r="F32" s="46">
        <v>17.899999999999999</v>
      </c>
      <c r="G32" s="46">
        <v>22.5</v>
      </c>
      <c r="H32" s="46">
        <v>14.1</v>
      </c>
      <c r="I32" s="46">
        <v>35.9</v>
      </c>
    </row>
    <row r="33" spans="1:9">
      <c r="A33" s="361"/>
      <c r="B33" s="180" t="s">
        <v>74</v>
      </c>
      <c r="C33" s="165" t="s">
        <v>75</v>
      </c>
      <c r="D33" s="46">
        <v>274.11223002879501</v>
      </c>
      <c r="E33" s="46">
        <v>18</v>
      </c>
      <c r="F33" s="46">
        <v>57</v>
      </c>
      <c r="G33" s="46">
        <v>231</v>
      </c>
      <c r="H33" s="46">
        <v>425</v>
      </c>
      <c r="I33" s="46">
        <v>521</v>
      </c>
    </row>
    <row r="34" spans="1:9">
      <c r="A34" s="361" t="s">
        <v>76</v>
      </c>
      <c r="B34" s="180" t="s">
        <v>77</v>
      </c>
      <c r="C34" s="165" t="s">
        <v>757</v>
      </c>
      <c r="D34" s="46">
        <v>10372.16</v>
      </c>
      <c r="E34" s="46">
        <v>9300.31</v>
      </c>
      <c r="F34" s="46">
        <v>8127</v>
      </c>
      <c r="G34" s="46">
        <v>6681</v>
      </c>
      <c r="H34" s="46">
        <v>5335</v>
      </c>
      <c r="I34" s="46">
        <v>4893</v>
      </c>
    </row>
    <row r="35" spans="1:9">
      <c r="A35" s="361"/>
      <c r="B35" s="240" t="s">
        <v>78</v>
      </c>
      <c r="C35" s="165" t="s">
        <v>757</v>
      </c>
      <c r="D35" s="182">
        <v>5061.0200000000004</v>
      </c>
      <c r="E35" s="46">
        <v>5057</v>
      </c>
      <c r="F35" s="46">
        <v>5485</v>
      </c>
      <c r="G35" s="46">
        <v>6331</v>
      </c>
      <c r="H35" s="46">
        <v>5011</v>
      </c>
      <c r="I35" s="46">
        <v>4687</v>
      </c>
    </row>
    <row r="36" spans="1:9">
      <c r="A36" s="361"/>
      <c r="B36" s="240" t="s">
        <v>79</v>
      </c>
      <c r="C36" s="165" t="s">
        <v>757</v>
      </c>
      <c r="D36" s="182">
        <v>5107.1400000000003</v>
      </c>
      <c r="E36" s="46">
        <v>4003</v>
      </c>
      <c r="F36" s="46">
        <v>2544</v>
      </c>
      <c r="G36" s="46">
        <v>347</v>
      </c>
      <c r="H36" s="46">
        <v>324</v>
      </c>
      <c r="I36" s="46">
        <v>206</v>
      </c>
    </row>
    <row r="37" spans="1:9">
      <c r="A37" s="361"/>
      <c r="B37" s="240" t="s">
        <v>80</v>
      </c>
      <c r="C37" s="165" t="s">
        <v>757</v>
      </c>
      <c r="D37" s="182">
        <v>169</v>
      </c>
      <c r="E37" s="46">
        <v>83</v>
      </c>
      <c r="F37" s="46">
        <v>43</v>
      </c>
      <c r="G37" s="46">
        <v>3</v>
      </c>
      <c r="H37" s="46" t="s">
        <v>55</v>
      </c>
      <c r="I37" s="46" t="s">
        <v>55</v>
      </c>
    </row>
    <row r="38" spans="1:9" ht="13.5" customHeight="1">
      <c r="A38" s="361"/>
      <c r="B38" s="240" t="s">
        <v>81</v>
      </c>
      <c r="C38" s="165" t="s">
        <v>757</v>
      </c>
      <c r="D38" s="46">
        <v>35</v>
      </c>
      <c r="E38" s="46">
        <v>157</v>
      </c>
      <c r="F38" s="46">
        <v>53</v>
      </c>
      <c r="G38" s="183" t="s">
        <v>55</v>
      </c>
      <c r="H38" s="183" t="s">
        <v>55</v>
      </c>
      <c r="I38" s="183" t="s">
        <v>55</v>
      </c>
    </row>
    <row r="39" spans="1:9">
      <c r="A39" s="363"/>
      <c r="B39" s="184" t="s">
        <v>82</v>
      </c>
      <c r="C39" s="185" t="s">
        <v>75</v>
      </c>
      <c r="D39" s="48">
        <v>-2867.9561291743898</v>
      </c>
      <c r="E39" s="48">
        <v>-1496</v>
      </c>
      <c r="F39" s="48">
        <v>-936</v>
      </c>
      <c r="G39" s="48">
        <v>-803</v>
      </c>
      <c r="H39" s="48">
        <v>-783</v>
      </c>
      <c r="I39" s="48">
        <v>-908</v>
      </c>
    </row>
    <row r="40" spans="1:9" ht="14.25" customHeight="1">
      <c r="A40" s="362" t="s">
        <v>759</v>
      </c>
      <c r="B40" s="362"/>
      <c r="C40" s="362"/>
      <c r="D40" s="362"/>
      <c r="E40" s="362"/>
      <c r="F40" s="362"/>
      <c r="G40" s="362"/>
      <c r="H40" s="362"/>
      <c r="I40" s="362"/>
    </row>
    <row r="41" spans="1:9" ht="14.25" customHeight="1">
      <c r="A41" s="359" t="s">
        <v>83</v>
      </c>
      <c r="B41" s="359"/>
      <c r="C41" s="198" t="s">
        <v>757</v>
      </c>
      <c r="D41" s="188">
        <v>19602.54</v>
      </c>
      <c r="E41" s="188">
        <v>19022.46</v>
      </c>
      <c r="F41" s="188">
        <v>16294.54</v>
      </c>
      <c r="G41" s="188">
        <v>15236.89</v>
      </c>
      <c r="H41" s="188">
        <v>14271.21</v>
      </c>
      <c r="I41" s="188">
        <v>11377.08</v>
      </c>
    </row>
    <row r="42" spans="1:9" ht="14.25" customHeight="1">
      <c r="A42" s="360" t="s">
        <v>66</v>
      </c>
      <c r="B42" s="360"/>
      <c r="C42" s="165" t="s">
        <v>757</v>
      </c>
      <c r="D42" s="190">
        <v>10047.030000000001</v>
      </c>
      <c r="E42" s="190">
        <v>10137.58</v>
      </c>
      <c r="F42" s="190">
        <v>8419.35</v>
      </c>
      <c r="G42" s="190">
        <v>8777.92</v>
      </c>
      <c r="H42" s="190">
        <v>9153.24</v>
      </c>
      <c r="I42" s="190">
        <v>6735.34</v>
      </c>
    </row>
    <row r="43" spans="1:9" ht="14.25" customHeight="1">
      <c r="A43" s="361" t="s">
        <v>84</v>
      </c>
      <c r="B43" s="361"/>
      <c r="C43" s="165" t="s">
        <v>757</v>
      </c>
      <c r="D43" s="46">
        <v>0</v>
      </c>
      <c r="E43" s="191">
        <v>4.42</v>
      </c>
      <c r="F43" s="191">
        <v>7.09</v>
      </c>
      <c r="G43" s="191">
        <v>18.41</v>
      </c>
      <c r="H43" s="191">
        <v>22.79</v>
      </c>
      <c r="I43" s="191">
        <v>48.84</v>
      </c>
    </row>
    <row r="44" spans="1:9" ht="14.25" customHeight="1">
      <c r="A44" s="361" t="s">
        <v>85</v>
      </c>
      <c r="B44" s="361"/>
      <c r="C44" s="165" t="s">
        <v>757</v>
      </c>
      <c r="D44" s="191">
        <v>6797.8191698969404</v>
      </c>
      <c r="E44" s="191">
        <v>6704.81</v>
      </c>
      <c r="F44" s="191">
        <v>4654.41</v>
      </c>
      <c r="G44" s="191">
        <v>4163.55</v>
      </c>
      <c r="H44" s="191">
        <v>3091.8</v>
      </c>
      <c r="I44" s="191">
        <v>2440.2199999999998</v>
      </c>
    </row>
    <row r="45" spans="1:9" ht="14.25" customHeight="1">
      <c r="A45" s="361" t="s">
        <v>86</v>
      </c>
      <c r="B45" s="361"/>
      <c r="C45" s="165" t="s">
        <v>757</v>
      </c>
      <c r="D45" s="191">
        <v>17.028951224702801</v>
      </c>
      <c r="E45" s="191">
        <v>7.54</v>
      </c>
      <c r="F45" s="191">
        <v>12.71</v>
      </c>
      <c r="G45" s="191">
        <v>18.7</v>
      </c>
      <c r="H45" s="191">
        <v>18.14</v>
      </c>
      <c r="I45" s="191">
        <v>14.46</v>
      </c>
    </row>
    <row r="46" spans="1:9" ht="14.25" customHeight="1">
      <c r="A46" s="361" t="s">
        <v>87</v>
      </c>
      <c r="B46" s="361"/>
      <c r="C46" s="165" t="s">
        <v>757</v>
      </c>
      <c r="D46" s="191">
        <v>2824.36267465132</v>
      </c>
      <c r="E46" s="191">
        <v>3151.64</v>
      </c>
      <c r="F46" s="191">
        <v>3545.46</v>
      </c>
      <c r="G46" s="191">
        <v>4265.43</v>
      </c>
      <c r="H46" s="191">
        <v>5744.37</v>
      </c>
      <c r="I46" s="191">
        <v>4042.94</v>
      </c>
    </row>
    <row r="47" spans="1:9" ht="14.25" customHeight="1">
      <c r="A47" s="361" t="s">
        <v>88</v>
      </c>
      <c r="B47" s="361"/>
      <c r="C47" s="165" t="s">
        <v>757</v>
      </c>
      <c r="D47" s="191">
        <v>331.68</v>
      </c>
      <c r="E47" s="191">
        <v>264.19</v>
      </c>
      <c r="F47" s="191">
        <v>183.81</v>
      </c>
      <c r="G47" s="191">
        <v>247.77</v>
      </c>
      <c r="H47" s="191">
        <v>157.94999999999999</v>
      </c>
      <c r="I47" s="191">
        <v>44.27</v>
      </c>
    </row>
    <row r="48" spans="1:9" ht="14.25" customHeight="1">
      <c r="A48" s="361" t="s">
        <v>89</v>
      </c>
      <c r="B48" s="361"/>
      <c r="C48" s="165" t="s">
        <v>757</v>
      </c>
      <c r="D48" s="191">
        <v>76.142286119109798</v>
      </c>
      <c r="E48" s="191">
        <v>4.9800000000000004</v>
      </c>
      <c r="F48" s="191">
        <v>15.88</v>
      </c>
      <c r="G48" s="191">
        <v>64.06</v>
      </c>
      <c r="H48" s="191">
        <v>118.19</v>
      </c>
      <c r="I48" s="191">
        <v>144.61000000000001</v>
      </c>
    </row>
    <row r="49" spans="1:9" ht="14.25" customHeight="1">
      <c r="A49" s="360" t="s">
        <v>76</v>
      </c>
      <c r="B49" s="360"/>
      <c r="C49" s="165" t="s">
        <v>757</v>
      </c>
      <c r="D49" s="190">
        <v>9555.5007293237795</v>
      </c>
      <c r="E49" s="190">
        <f>SUM(E50:E51)</f>
        <v>8884.8799999999992</v>
      </c>
      <c r="F49" s="190">
        <v>7875.19</v>
      </c>
      <c r="G49" s="190">
        <v>6458.25</v>
      </c>
      <c r="H49" s="190">
        <v>5117.37</v>
      </c>
      <c r="I49" s="190">
        <v>4435.47</v>
      </c>
    </row>
    <row r="50" spans="1:9" ht="14.25" customHeight="1">
      <c r="A50" s="361" t="s">
        <v>90</v>
      </c>
      <c r="B50" s="361"/>
      <c r="C50" s="165" t="s">
        <v>757</v>
      </c>
      <c r="D50" s="191">
        <v>10372.16</v>
      </c>
      <c r="E50" s="191">
        <v>9300.31</v>
      </c>
      <c r="F50" s="191">
        <v>8126.68</v>
      </c>
      <c r="G50" s="191">
        <v>6681.2</v>
      </c>
      <c r="H50" s="191">
        <v>5335</v>
      </c>
      <c r="I50" s="191">
        <v>4893</v>
      </c>
    </row>
    <row r="51" spans="1:9" ht="14.25" customHeight="1">
      <c r="A51" s="363" t="s">
        <v>91</v>
      </c>
      <c r="B51" s="363"/>
      <c r="C51" s="185" t="s">
        <v>757</v>
      </c>
      <c r="D51" s="193">
        <v>-816.65927067621999</v>
      </c>
      <c r="E51" s="193">
        <v>-415.43</v>
      </c>
      <c r="F51" s="193">
        <v>-251.49</v>
      </c>
      <c r="G51" s="193">
        <v>-222.95</v>
      </c>
      <c r="H51" s="193">
        <v>-217.63</v>
      </c>
      <c r="I51" s="193">
        <v>-252.14</v>
      </c>
    </row>
    <row r="52" spans="1:9" ht="14.25" customHeight="1">
      <c r="A52" s="362" t="s">
        <v>92</v>
      </c>
      <c r="B52" s="362"/>
      <c r="C52" s="362"/>
      <c r="D52" s="362"/>
      <c r="E52" s="362"/>
      <c r="F52" s="362"/>
      <c r="G52" s="362"/>
      <c r="H52" s="362"/>
      <c r="I52" s="362"/>
    </row>
    <row r="53" spans="1:9" ht="14.25" customHeight="1">
      <c r="A53" s="359" t="s">
        <v>83</v>
      </c>
      <c r="B53" s="359"/>
      <c r="C53" s="187" t="s">
        <v>75</v>
      </c>
      <c r="D53" s="188">
        <f>D41*3.6</f>
        <v>70569.144</v>
      </c>
      <c r="E53" s="188">
        <f>E41*3.6</f>
        <v>68480.856</v>
      </c>
      <c r="F53" s="188">
        <v>58655.64</v>
      </c>
      <c r="G53" s="188">
        <v>54848.4</v>
      </c>
      <c r="H53" s="188">
        <v>51372.24</v>
      </c>
      <c r="I53" s="188">
        <v>40954.199999999997</v>
      </c>
    </row>
    <row r="54" spans="1:9" ht="14.25" customHeight="1">
      <c r="A54" s="360" t="s">
        <v>66</v>
      </c>
      <c r="B54" s="360"/>
      <c r="C54" s="181" t="s">
        <v>75</v>
      </c>
      <c r="D54" s="190">
        <v>36169.32</v>
      </c>
      <c r="E54" s="190">
        <f t="shared" ref="E54:E63" si="0">E42*3.6</f>
        <v>36495.288</v>
      </c>
      <c r="F54" s="190">
        <v>30307.23</v>
      </c>
      <c r="G54" s="190">
        <v>31598</v>
      </c>
      <c r="H54" s="190">
        <v>32949.019999999997</v>
      </c>
      <c r="I54" s="190">
        <v>24245.3</v>
      </c>
    </row>
    <row r="55" spans="1:9" ht="14.25" customHeight="1">
      <c r="A55" s="361" t="s">
        <v>84</v>
      </c>
      <c r="B55" s="361"/>
      <c r="C55" s="181" t="s">
        <v>75</v>
      </c>
      <c r="D55" s="46">
        <v>0</v>
      </c>
      <c r="E55" s="191">
        <f t="shared" si="0"/>
        <v>15.912000000000001</v>
      </c>
      <c r="F55" s="191">
        <v>25.51</v>
      </c>
      <c r="G55" s="191">
        <v>66.260000000000005</v>
      </c>
      <c r="H55" s="191">
        <v>82.03</v>
      </c>
      <c r="I55" s="191">
        <v>175.83</v>
      </c>
    </row>
    <row r="56" spans="1:9" ht="14.25" customHeight="1">
      <c r="A56" s="361" t="s">
        <v>85</v>
      </c>
      <c r="B56" s="361"/>
      <c r="C56" s="181" t="s">
        <v>75</v>
      </c>
      <c r="D56" s="191">
        <v>24472.149011629001</v>
      </c>
      <c r="E56" s="191">
        <f t="shared" si="0"/>
        <v>24137.316000000003</v>
      </c>
      <c r="F56" s="191">
        <v>16754.54</v>
      </c>
      <c r="G56" s="191">
        <v>14987.58</v>
      </c>
      <c r="H56" s="191">
        <v>11129.59</v>
      </c>
      <c r="I56" s="191">
        <v>8784.08</v>
      </c>
    </row>
    <row r="57" spans="1:9" ht="14.25" customHeight="1">
      <c r="A57" s="361" t="s">
        <v>86</v>
      </c>
      <c r="B57" s="361"/>
      <c r="C57" s="181" t="s">
        <v>75</v>
      </c>
      <c r="D57" s="191">
        <v>61.304224408929997</v>
      </c>
      <c r="E57" s="191">
        <f t="shared" si="0"/>
        <v>27.144000000000002</v>
      </c>
      <c r="F57" s="191">
        <v>45.73</v>
      </c>
      <c r="G57" s="191">
        <v>67.31</v>
      </c>
      <c r="H57" s="191">
        <v>65.28</v>
      </c>
      <c r="I57" s="191">
        <v>52.05</v>
      </c>
    </row>
    <row r="58" spans="1:9" ht="14.25" customHeight="1">
      <c r="A58" s="361" t="s">
        <v>87</v>
      </c>
      <c r="B58" s="361"/>
      <c r="C58" s="181" t="s">
        <v>75</v>
      </c>
      <c r="D58" s="191">
        <v>10167.705628744699</v>
      </c>
      <c r="E58" s="191">
        <f t="shared" si="0"/>
        <v>11345.904</v>
      </c>
      <c r="F58" s="191">
        <v>12762.66</v>
      </c>
      <c r="G58" s="191">
        <v>15354.34</v>
      </c>
      <c r="H58" s="191">
        <v>20678.080000000002</v>
      </c>
      <c r="I58" s="191">
        <v>14553.42</v>
      </c>
    </row>
    <row r="59" spans="1:9" ht="14.25" customHeight="1">
      <c r="A59" s="364" t="s">
        <v>88</v>
      </c>
      <c r="B59" s="365"/>
      <c r="C59" s="181" t="s">
        <v>75</v>
      </c>
      <c r="D59" s="191">
        <f>D47*3.6</f>
        <v>1194.048</v>
      </c>
      <c r="E59" s="191">
        <f t="shared" si="0"/>
        <v>951.08400000000006</v>
      </c>
      <c r="F59" s="191">
        <v>664.99</v>
      </c>
      <c r="G59" s="191">
        <v>891.91</v>
      </c>
      <c r="H59" s="191">
        <v>568.57000000000005</v>
      </c>
      <c r="I59" s="191">
        <v>159.36000000000001</v>
      </c>
    </row>
    <row r="60" spans="1:9" ht="14.25" customHeight="1">
      <c r="A60" s="361" t="s">
        <v>89</v>
      </c>
      <c r="B60" s="361"/>
      <c r="C60" s="181" t="s">
        <v>75</v>
      </c>
      <c r="D60" s="191">
        <v>274.11223002879501</v>
      </c>
      <c r="E60" s="191">
        <f t="shared" si="0"/>
        <v>17.928000000000001</v>
      </c>
      <c r="F60" s="191">
        <v>57.16</v>
      </c>
      <c r="G60" s="191">
        <v>230.61</v>
      </c>
      <c r="H60" s="191">
        <v>425.46</v>
      </c>
      <c r="I60" s="191">
        <v>520.57000000000005</v>
      </c>
    </row>
    <row r="61" spans="1:9" ht="14.25" customHeight="1">
      <c r="A61" s="360" t="s">
        <v>76</v>
      </c>
      <c r="B61" s="360"/>
      <c r="C61" s="181" t="s">
        <v>75</v>
      </c>
      <c r="D61" s="190">
        <v>34399.8026255656</v>
      </c>
      <c r="E61" s="190">
        <f t="shared" si="0"/>
        <v>31985.567999999999</v>
      </c>
      <c r="F61" s="190">
        <v>28348.41</v>
      </c>
      <c r="G61" s="190">
        <v>23247.83</v>
      </c>
      <c r="H61" s="190">
        <v>18421.05</v>
      </c>
      <c r="I61" s="190">
        <v>15966.41</v>
      </c>
    </row>
    <row r="62" spans="1:9" ht="14.25" customHeight="1">
      <c r="A62" s="361" t="s">
        <v>90</v>
      </c>
      <c r="B62" s="361"/>
      <c r="C62" s="181" t="s">
        <v>75</v>
      </c>
      <c r="D62" s="191">
        <v>37339.775999999998</v>
      </c>
      <c r="E62" s="191">
        <f t="shared" si="0"/>
        <v>33481.116000000002</v>
      </c>
      <c r="F62" s="191">
        <v>29253.7</v>
      </c>
      <c r="G62" s="191">
        <v>24050.39</v>
      </c>
      <c r="H62" s="191">
        <v>19204.46</v>
      </c>
      <c r="I62" s="191">
        <v>17613.39</v>
      </c>
    </row>
    <row r="63" spans="1:9" ht="14.25" customHeight="1">
      <c r="A63" s="363" t="s">
        <v>91</v>
      </c>
      <c r="B63" s="363"/>
      <c r="C63" s="192" t="s">
        <v>75</v>
      </c>
      <c r="D63" s="193">
        <v>-2939.9733744343898</v>
      </c>
      <c r="E63" s="193">
        <f t="shared" si="0"/>
        <v>-1495.548</v>
      </c>
      <c r="F63" s="193">
        <v>-935.7</v>
      </c>
      <c r="G63" s="193">
        <v>-802.56</v>
      </c>
      <c r="H63" s="193">
        <v>-783.41</v>
      </c>
      <c r="I63" s="193">
        <v>-907.62</v>
      </c>
    </row>
    <row r="64" spans="1:9">
      <c r="A64" s="362" t="s">
        <v>93</v>
      </c>
      <c r="B64" s="362"/>
      <c r="C64" s="362"/>
      <c r="D64" s="362"/>
      <c r="E64" s="362"/>
      <c r="F64" s="362"/>
      <c r="G64" s="362"/>
      <c r="H64" s="362"/>
      <c r="I64" s="362"/>
    </row>
    <row r="65" spans="1:284" ht="14.4" customHeight="1">
      <c r="A65" s="392" t="s">
        <v>94</v>
      </c>
      <c r="B65" s="392"/>
      <c r="C65" s="194" t="s">
        <v>758</v>
      </c>
      <c r="D65" s="195">
        <v>4.59</v>
      </c>
      <c r="E65" s="323">
        <v>3.46</v>
      </c>
      <c r="F65" s="323">
        <v>3.25</v>
      </c>
      <c r="G65" s="323">
        <v>3.75</v>
      </c>
      <c r="H65" s="323">
        <v>4.32</v>
      </c>
      <c r="I65" s="324" t="s">
        <v>55</v>
      </c>
      <c r="J65" s="315"/>
      <c r="K65" s="314"/>
    </row>
    <row r="66" spans="1:284" ht="14.4" customHeight="1">
      <c r="A66" s="384"/>
      <c r="B66" s="384"/>
      <c r="C66" s="171" t="s">
        <v>95</v>
      </c>
      <c r="D66" s="195">
        <f>D65*3.6</f>
        <v>16.524000000000001</v>
      </c>
      <c r="E66" s="323">
        <v>12.45</v>
      </c>
      <c r="F66" s="323">
        <v>11.69</v>
      </c>
      <c r="G66" s="323">
        <v>13.5</v>
      </c>
      <c r="H66" s="323">
        <v>15.53</v>
      </c>
      <c r="I66" s="325" t="s">
        <v>55</v>
      </c>
      <c r="J66" s="314"/>
    </row>
    <row r="67" spans="1:284" ht="14.4" customHeight="1">
      <c r="A67" s="365" t="s">
        <v>96</v>
      </c>
      <c r="B67" s="365"/>
      <c r="C67" s="181" t="s">
        <v>97</v>
      </c>
      <c r="D67" s="191">
        <f>D42/D41*100</f>
        <v>51.253715079780484</v>
      </c>
      <c r="E67" s="326">
        <f>E42/E41*100</f>
        <v>53.29268664515525</v>
      </c>
      <c r="F67" s="326">
        <v>51.67</v>
      </c>
      <c r="G67" s="326">
        <v>57.61</v>
      </c>
      <c r="H67" s="326">
        <v>64.14</v>
      </c>
      <c r="I67" s="326">
        <v>59.2</v>
      </c>
    </row>
    <row r="68" spans="1:284" ht="15" customHeight="1">
      <c r="A68" s="365" t="s">
        <v>98</v>
      </c>
      <c r="B68" s="365"/>
      <c r="C68" s="181" t="s">
        <v>97</v>
      </c>
      <c r="D68" s="191">
        <f>D49/D41*100</f>
        <v>48.746237626979863</v>
      </c>
      <c r="E68" s="326">
        <f>E49/E41*100</f>
        <v>46.707313354844743</v>
      </c>
      <c r="F68" s="326">
        <v>48.33</v>
      </c>
      <c r="G68" s="326">
        <v>42.39</v>
      </c>
      <c r="H68" s="326">
        <v>35.86</v>
      </c>
      <c r="I68" s="326">
        <v>40.799999999999997</v>
      </c>
    </row>
    <row r="69" spans="1:284">
      <c r="A69" s="366" t="s">
        <v>99</v>
      </c>
      <c r="B69" s="366"/>
      <c r="C69" s="192" t="s">
        <v>97</v>
      </c>
      <c r="D69" s="193">
        <v>27.09</v>
      </c>
      <c r="E69" s="193">
        <v>21.48</v>
      </c>
      <c r="F69" s="193">
        <v>16.21</v>
      </c>
      <c r="G69" s="197" t="s">
        <v>55</v>
      </c>
      <c r="H69" s="197" t="s">
        <v>55</v>
      </c>
      <c r="I69" s="197" t="s">
        <v>55</v>
      </c>
    </row>
    <row r="70" spans="1:284" ht="14.25" customHeight="1">
      <c r="A70" s="362" t="s">
        <v>100</v>
      </c>
      <c r="B70" s="362"/>
      <c r="C70" s="362"/>
      <c r="D70" s="362"/>
      <c r="E70" s="362"/>
      <c r="F70" s="362"/>
      <c r="G70" s="362"/>
      <c r="H70" s="362"/>
      <c r="I70" s="362"/>
    </row>
    <row r="71" spans="1:284" ht="14.4" customHeight="1">
      <c r="A71" s="367" t="s">
        <v>101</v>
      </c>
      <c r="B71" s="367"/>
      <c r="C71" s="198" t="s">
        <v>102</v>
      </c>
      <c r="D71" s="199">
        <v>767.36</v>
      </c>
      <c r="E71" s="199">
        <v>244.05</v>
      </c>
      <c r="F71" s="199">
        <v>167.48</v>
      </c>
      <c r="G71" s="199">
        <v>117</v>
      </c>
      <c r="H71" s="65" t="s">
        <v>55</v>
      </c>
      <c r="I71" s="65" t="s">
        <v>55</v>
      </c>
    </row>
    <row r="72" spans="1:284" ht="14.4" customHeight="1">
      <c r="A72" s="361" t="s">
        <v>103</v>
      </c>
      <c r="B72" s="361"/>
      <c r="C72" s="181" t="s">
        <v>757</v>
      </c>
      <c r="D72" s="191">
        <v>564.54</v>
      </c>
      <c r="E72" s="191">
        <v>380.9</v>
      </c>
      <c r="F72" s="191">
        <v>257.45999999999998</v>
      </c>
      <c r="G72" s="191">
        <v>113.26</v>
      </c>
      <c r="H72" s="49" t="s">
        <v>55</v>
      </c>
      <c r="I72" s="49" t="s">
        <v>55</v>
      </c>
    </row>
    <row r="73" spans="1:284" ht="14.4" customHeight="1">
      <c r="A73" s="368" t="s">
        <v>104</v>
      </c>
      <c r="B73" s="361"/>
      <c r="C73" s="181" t="s">
        <v>757</v>
      </c>
      <c r="D73" s="191">
        <v>360.03345000000002</v>
      </c>
      <c r="E73" s="191">
        <v>262.01</v>
      </c>
      <c r="F73" s="191">
        <v>201.43</v>
      </c>
      <c r="G73" s="191">
        <v>107.1</v>
      </c>
      <c r="H73" s="49" t="s">
        <v>55</v>
      </c>
      <c r="I73" s="49" t="s">
        <v>55</v>
      </c>
    </row>
    <row r="74" spans="1:284" ht="14.4" customHeight="1">
      <c r="A74" s="368" t="s">
        <v>80</v>
      </c>
      <c r="B74" s="361"/>
      <c r="C74" s="181" t="s">
        <v>757</v>
      </c>
      <c r="D74" s="191">
        <v>169.23</v>
      </c>
      <c r="E74" s="191">
        <v>83.05</v>
      </c>
      <c r="F74" s="191">
        <v>31.49</v>
      </c>
      <c r="G74" s="200">
        <v>6.16</v>
      </c>
      <c r="H74" s="49" t="s">
        <v>55</v>
      </c>
      <c r="I74" s="49" t="s">
        <v>55</v>
      </c>
    </row>
    <row r="75" spans="1:284" s="156" customFormat="1">
      <c r="A75" s="351" t="s">
        <v>105</v>
      </c>
      <c r="B75" s="369"/>
      <c r="C75" s="201" t="s">
        <v>757</v>
      </c>
      <c r="D75" s="202">
        <v>35.270000000000003</v>
      </c>
      <c r="E75" s="202">
        <v>35.840000000000003</v>
      </c>
      <c r="F75" s="202">
        <v>24.54</v>
      </c>
      <c r="G75" s="202" t="s">
        <v>55</v>
      </c>
      <c r="H75" s="202" t="s">
        <v>55</v>
      </c>
      <c r="I75" s="202" t="s">
        <v>55</v>
      </c>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c r="BM75" s="160"/>
      <c r="BN75" s="160"/>
      <c r="BO75" s="160"/>
      <c r="BP75" s="160"/>
      <c r="BQ75" s="160"/>
      <c r="BR75" s="160"/>
      <c r="BS75" s="160"/>
      <c r="BT75" s="160"/>
      <c r="BU75" s="160"/>
      <c r="BV75" s="160"/>
      <c r="BW75" s="160"/>
      <c r="BX75" s="160"/>
      <c r="BY75" s="160"/>
      <c r="BZ75" s="160"/>
      <c r="CA75" s="160"/>
      <c r="CB75" s="160"/>
      <c r="CC75" s="160"/>
      <c r="CD75" s="160"/>
      <c r="CE75" s="160"/>
      <c r="CF75" s="160"/>
      <c r="CG75" s="160"/>
      <c r="CH75" s="160"/>
      <c r="CI75" s="160"/>
      <c r="CJ75" s="160"/>
      <c r="CK75" s="160"/>
      <c r="CL75" s="160"/>
      <c r="CM75" s="160"/>
      <c r="CN75" s="160"/>
      <c r="CO75" s="160"/>
      <c r="CP75" s="160"/>
      <c r="CQ75" s="160"/>
      <c r="CR75" s="160"/>
      <c r="CS75" s="160"/>
      <c r="CT75" s="160"/>
      <c r="CU75" s="160"/>
      <c r="CV75" s="160"/>
      <c r="CW75" s="160"/>
      <c r="CX75" s="160"/>
      <c r="CY75" s="160"/>
      <c r="CZ75" s="160"/>
      <c r="DA75" s="160"/>
      <c r="DB75" s="160"/>
      <c r="DC75" s="160"/>
      <c r="DD75" s="160"/>
      <c r="DE75" s="160"/>
      <c r="DF75" s="160"/>
      <c r="DG75" s="160"/>
      <c r="DH75" s="160"/>
      <c r="DI75" s="160"/>
      <c r="DJ75" s="160"/>
      <c r="DK75" s="160"/>
      <c r="DL75" s="160"/>
      <c r="DM75" s="160"/>
      <c r="DN75" s="160"/>
      <c r="DO75" s="160"/>
      <c r="DP75" s="160"/>
      <c r="DQ75" s="160"/>
      <c r="DR75" s="160"/>
      <c r="DS75" s="160"/>
      <c r="DT75" s="160"/>
      <c r="DU75" s="160"/>
      <c r="DV75" s="160"/>
      <c r="DW75" s="160"/>
      <c r="DX75" s="160"/>
      <c r="DY75" s="160"/>
      <c r="DZ75" s="160"/>
      <c r="EA75" s="160"/>
      <c r="EB75" s="160"/>
      <c r="EC75" s="160"/>
      <c r="ED75" s="160"/>
      <c r="EE75" s="160"/>
      <c r="EF75" s="160"/>
      <c r="EG75" s="160"/>
      <c r="EH75" s="160"/>
      <c r="EI75" s="160"/>
      <c r="EJ75" s="160"/>
      <c r="EK75" s="160"/>
      <c r="EL75" s="160"/>
      <c r="EM75" s="160"/>
      <c r="EN75" s="160"/>
      <c r="EO75" s="160"/>
      <c r="EP75" s="160"/>
      <c r="EQ75" s="160"/>
      <c r="ER75" s="160"/>
      <c r="ES75" s="160"/>
      <c r="ET75" s="160"/>
      <c r="EU75" s="160"/>
      <c r="EV75" s="160"/>
      <c r="EW75" s="160"/>
      <c r="EX75" s="160"/>
      <c r="EY75" s="160"/>
      <c r="EZ75" s="160"/>
      <c r="FA75" s="160"/>
      <c r="FB75" s="160"/>
      <c r="FC75" s="160"/>
      <c r="FD75" s="160"/>
      <c r="FE75" s="160"/>
      <c r="FF75" s="160"/>
      <c r="FG75" s="160"/>
      <c r="FH75" s="160"/>
      <c r="FI75" s="160"/>
      <c r="FJ75" s="160"/>
      <c r="FK75" s="160"/>
      <c r="FL75" s="160"/>
      <c r="FM75" s="160"/>
      <c r="FN75" s="160"/>
      <c r="FO75" s="160"/>
      <c r="FP75" s="160"/>
      <c r="FQ75" s="160"/>
      <c r="FR75" s="160"/>
      <c r="FS75" s="160"/>
      <c r="FT75" s="160"/>
      <c r="FU75" s="160"/>
      <c r="FV75" s="160"/>
      <c r="FW75" s="160"/>
      <c r="FX75" s="160"/>
      <c r="FY75" s="160"/>
      <c r="FZ75" s="160"/>
      <c r="GA75" s="160"/>
      <c r="GB75" s="160"/>
      <c r="GC75" s="160"/>
      <c r="GD75" s="160"/>
      <c r="GE75" s="160"/>
      <c r="GF75" s="160"/>
      <c r="GG75" s="160"/>
      <c r="GH75" s="160"/>
      <c r="GI75" s="160"/>
      <c r="GJ75" s="160"/>
      <c r="GK75" s="160"/>
      <c r="GL75" s="160"/>
      <c r="GM75" s="160"/>
      <c r="GN75" s="160"/>
      <c r="GO75" s="160"/>
      <c r="GP75" s="160"/>
      <c r="GQ75" s="160"/>
      <c r="GR75" s="160"/>
      <c r="GS75" s="160"/>
      <c r="GT75" s="160"/>
      <c r="GU75" s="160"/>
      <c r="GV75" s="160"/>
      <c r="GW75" s="160"/>
      <c r="GX75" s="160"/>
      <c r="GY75" s="160"/>
      <c r="GZ75" s="160"/>
      <c r="HA75" s="160"/>
      <c r="HB75" s="160"/>
      <c r="HC75" s="160"/>
      <c r="HD75" s="160"/>
      <c r="HE75" s="160"/>
      <c r="HF75" s="160"/>
      <c r="HG75" s="160"/>
      <c r="HH75" s="160"/>
      <c r="HI75" s="160"/>
      <c r="HJ75" s="160"/>
      <c r="HK75" s="160"/>
      <c r="HL75" s="160"/>
      <c r="HM75" s="160"/>
      <c r="HN75" s="160"/>
      <c r="HO75" s="160"/>
      <c r="HP75" s="160"/>
      <c r="HQ75" s="160"/>
      <c r="HR75" s="160"/>
      <c r="HS75" s="160"/>
      <c r="HT75" s="160"/>
      <c r="HU75" s="160"/>
      <c r="HV75" s="160"/>
      <c r="HW75" s="160"/>
      <c r="HX75" s="160"/>
      <c r="HY75" s="160"/>
      <c r="HZ75" s="160"/>
      <c r="IA75" s="160"/>
      <c r="IB75" s="160"/>
      <c r="IC75" s="160"/>
      <c r="ID75" s="160"/>
      <c r="IE75" s="160"/>
      <c r="IF75" s="160"/>
      <c r="IG75" s="160"/>
      <c r="IH75" s="160"/>
      <c r="II75" s="160"/>
      <c r="IJ75" s="160"/>
      <c r="IK75" s="160"/>
      <c r="IL75" s="160"/>
      <c r="IM75" s="160"/>
      <c r="IN75" s="160"/>
      <c r="IO75" s="160"/>
      <c r="IP75" s="160"/>
      <c r="IQ75" s="160"/>
      <c r="IR75" s="160"/>
      <c r="IS75" s="160"/>
      <c r="IT75" s="160"/>
      <c r="IU75" s="160"/>
      <c r="IV75" s="160"/>
      <c r="IW75" s="160"/>
      <c r="IX75" s="160"/>
      <c r="IY75" s="160"/>
      <c r="IZ75" s="160"/>
      <c r="JA75" s="160"/>
      <c r="JB75" s="160"/>
      <c r="JC75" s="160"/>
      <c r="JD75" s="160"/>
      <c r="JE75" s="160"/>
      <c r="JF75" s="160"/>
      <c r="JG75" s="160"/>
      <c r="JH75" s="160"/>
      <c r="JI75" s="160"/>
      <c r="JJ75" s="160"/>
      <c r="JK75" s="160"/>
      <c r="JL75" s="160"/>
      <c r="JM75" s="160"/>
      <c r="JN75" s="160"/>
      <c r="JO75" s="160"/>
      <c r="JP75" s="160"/>
      <c r="JQ75" s="160"/>
      <c r="JR75" s="160"/>
      <c r="JS75" s="160"/>
      <c r="JT75" s="160"/>
      <c r="JU75" s="160"/>
      <c r="JV75" s="160"/>
      <c r="JW75" s="160"/>
      <c r="JX75" s="160"/>
    </row>
    <row r="76" spans="1:284" ht="14.25" customHeight="1">
      <c r="A76" s="370" t="s">
        <v>60</v>
      </c>
      <c r="B76" s="370"/>
      <c r="C76" s="370"/>
      <c r="D76" s="370"/>
      <c r="E76" s="203"/>
      <c r="F76" s="203"/>
      <c r="G76" s="203"/>
    </row>
    <row r="77" spans="1:284" ht="12.9" customHeight="1">
      <c r="A77" s="371" t="s">
        <v>734</v>
      </c>
      <c r="B77" s="371"/>
      <c r="C77" s="371"/>
      <c r="D77" s="371"/>
      <c r="E77" s="371"/>
      <c r="F77" s="371"/>
      <c r="G77" s="371"/>
    </row>
    <row r="78" spans="1:284" ht="24" customHeight="1">
      <c r="A78" s="371" t="s">
        <v>106</v>
      </c>
      <c r="B78" s="371"/>
      <c r="C78" s="371"/>
      <c r="D78" s="371"/>
      <c r="E78" s="371"/>
      <c r="F78" s="371"/>
      <c r="G78" s="371"/>
    </row>
    <row r="79" spans="1:284">
      <c r="A79" s="371" t="s">
        <v>107</v>
      </c>
      <c r="B79" s="371"/>
      <c r="C79" s="371"/>
      <c r="D79" s="371"/>
      <c r="E79" s="371"/>
      <c r="F79" s="371"/>
      <c r="G79" s="371"/>
    </row>
    <row r="80" spans="1:284">
      <c r="A80" s="372"/>
      <c r="B80" s="372"/>
      <c r="C80" s="372"/>
      <c r="D80" s="372"/>
      <c r="E80" s="372"/>
    </row>
    <row r="81" spans="1:11">
      <c r="A81" s="353" t="s">
        <v>108</v>
      </c>
      <c r="B81" s="353"/>
      <c r="C81" s="353"/>
      <c r="D81" s="353"/>
      <c r="E81" s="353"/>
      <c r="F81" s="353"/>
      <c r="G81" s="353"/>
    </row>
    <row r="82" spans="1:11">
      <c r="A82" s="348" t="s">
        <v>109</v>
      </c>
      <c r="B82" s="348"/>
      <c r="C82" s="163" t="s">
        <v>42</v>
      </c>
      <c r="D82" s="164">
        <v>2024</v>
      </c>
      <c r="E82" s="164">
        <v>2023</v>
      </c>
      <c r="F82" s="164">
        <v>2022</v>
      </c>
      <c r="G82" s="164">
        <v>2021</v>
      </c>
      <c r="H82" s="164">
        <v>2020</v>
      </c>
      <c r="I82" s="164">
        <v>2019</v>
      </c>
    </row>
    <row r="83" spans="1:11">
      <c r="A83" s="354" t="s">
        <v>110</v>
      </c>
      <c r="B83" s="354"/>
      <c r="C83" s="189" t="s">
        <v>111</v>
      </c>
      <c r="D83" s="172">
        <v>72.521412799999993</v>
      </c>
      <c r="E83" s="173">
        <v>66.13</v>
      </c>
      <c r="F83" s="173">
        <v>72.709999999999994</v>
      </c>
      <c r="G83" s="173">
        <v>60.56</v>
      </c>
      <c r="H83" s="173">
        <v>50.77</v>
      </c>
      <c r="I83" s="173">
        <v>45.23</v>
      </c>
      <c r="J83" s="276"/>
    </row>
    <row r="84" spans="1:11">
      <c r="A84" s="354" t="s">
        <v>112</v>
      </c>
      <c r="B84" s="354"/>
      <c r="C84" s="171" t="s">
        <v>113</v>
      </c>
      <c r="D84" s="308">
        <f>(D83*1000000)/(经济类!C7*100)</f>
        <v>238.84014962977173</v>
      </c>
      <c r="E84" s="173">
        <v>225.39</v>
      </c>
      <c r="F84" s="204">
        <v>269</v>
      </c>
      <c r="G84" s="173">
        <v>269.04000000000002</v>
      </c>
      <c r="H84" s="173">
        <v>296.04000000000002</v>
      </c>
      <c r="I84" s="173">
        <v>332.33</v>
      </c>
    </row>
    <row r="85" spans="1:11">
      <c r="A85" s="354" t="s">
        <v>114</v>
      </c>
      <c r="B85" s="354"/>
      <c r="C85" s="171" t="s">
        <v>111</v>
      </c>
      <c r="D85" s="205">
        <v>59.156198311277301</v>
      </c>
      <c r="E85" s="205">
        <v>46.4</v>
      </c>
      <c r="F85" s="206">
        <v>51.52</v>
      </c>
      <c r="G85" s="173">
        <v>42.29</v>
      </c>
      <c r="H85" s="173">
        <v>20.82</v>
      </c>
      <c r="I85" s="173">
        <v>20.56</v>
      </c>
    </row>
    <row r="86" spans="1:11">
      <c r="A86" s="354" t="s">
        <v>115</v>
      </c>
      <c r="B86" s="354"/>
      <c r="C86" s="171" t="s">
        <v>97</v>
      </c>
      <c r="D86" s="205">
        <v>93.46</v>
      </c>
      <c r="E86" s="205">
        <v>94.8</v>
      </c>
      <c r="F86" s="173">
        <v>94.29</v>
      </c>
      <c r="G86" s="173">
        <v>92.02</v>
      </c>
      <c r="H86" s="173">
        <v>91.86</v>
      </c>
      <c r="I86" s="173">
        <v>91.29</v>
      </c>
    </row>
    <row r="87" spans="1:11">
      <c r="A87" s="373" t="s">
        <v>116</v>
      </c>
      <c r="B87" s="373"/>
      <c r="C87" s="373"/>
      <c r="D87" s="373"/>
      <c r="E87" s="373"/>
      <c r="F87" s="373"/>
      <c r="G87" s="373"/>
      <c r="H87" s="373"/>
      <c r="I87" s="373"/>
    </row>
    <row r="88" spans="1:11" ht="14.25" customHeight="1">
      <c r="A88" s="349" t="s">
        <v>117</v>
      </c>
      <c r="B88" s="361"/>
      <c r="C88" s="181" t="s">
        <v>111</v>
      </c>
      <c r="D88" s="191">
        <v>57.402403298700001</v>
      </c>
      <c r="E88" s="191">
        <v>55.47</v>
      </c>
      <c r="F88" s="191">
        <v>61.96</v>
      </c>
      <c r="G88" s="191">
        <v>40.47</v>
      </c>
      <c r="H88" s="191">
        <v>35.590000000000003</v>
      </c>
      <c r="I88" s="191">
        <v>33.97</v>
      </c>
      <c r="J88" s="277"/>
      <c r="K88" s="275"/>
    </row>
    <row r="89" spans="1:11" ht="14.25" customHeight="1">
      <c r="A89" s="368" t="s">
        <v>118</v>
      </c>
      <c r="B89" s="361"/>
      <c r="C89" s="181" t="s">
        <v>111</v>
      </c>
      <c r="D89" s="191">
        <v>15.12</v>
      </c>
      <c r="E89" s="191">
        <v>10.66</v>
      </c>
      <c r="F89" s="191">
        <v>10.75</v>
      </c>
      <c r="G89" s="191">
        <v>20.09</v>
      </c>
      <c r="H89" s="191">
        <v>15.18</v>
      </c>
      <c r="I89" s="191">
        <v>11.25</v>
      </c>
      <c r="J89" s="277"/>
    </row>
    <row r="90" spans="1:11" ht="14.4" customHeight="1">
      <c r="A90" s="373" t="s">
        <v>119</v>
      </c>
      <c r="B90" s="373"/>
      <c r="C90" s="373"/>
      <c r="D90" s="373"/>
      <c r="E90" s="373"/>
      <c r="F90" s="373"/>
      <c r="G90" s="373"/>
      <c r="H90" s="373"/>
      <c r="I90" s="374"/>
    </row>
    <row r="91" spans="1:11" ht="14.25" customHeight="1">
      <c r="A91" s="368" t="s">
        <v>120</v>
      </c>
      <c r="B91" s="361"/>
      <c r="C91" s="181" t="s">
        <v>111</v>
      </c>
      <c r="D91" s="191">
        <v>46.698582389999999</v>
      </c>
      <c r="E91" s="191">
        <v>47.09</v>
      </c>
      <c r="F91" s="191">
        <v>65.09</v>
      </c>
      <c r="G91" s="191">
        <v>43.11</v>
      </c>
      <c r="H91" s="191">
        <v>34.83</v>
      </c>
      <c r="I91" s="191">
        <v>31.42</v>
      </c>
      <c r="J91" s="275"/>
    </row>
    <row r="92" spans="1:11" ht="14.25" customHeight="1">
      <c r="A92" s="368" t="s">
        <v>121</v>
      </c>
      <c r="B92" s="361"/>
      <c r="C92" s="181" t="s">
        <v>111</v>
      </c>
      <c r="D92" s="191">
        <v>22.72</v>
      </c>
      <c r="E92" s="191">
        <v>13.97</v>
      </c>
      <c r="F92" s="191">
        <v>3.08</v>
      </c>
      <c r="G92" s="191">
        <v>8.7799999999999994</v>
      </c>
      <c r="H92" s="191">
        <v>7.71</v>
      </c>
      <c r="I92" s="191">
        <v>5.65</v>
      </c>
    </row>
    <row r="93" spans="1:11" ht="14.25" customHeight="1">
      <c r="A93" s="368" t="s">
        <v>122</v>
      </c>
      <c r="B93" s="361"/>
      <c r="C93" s="181" t="s">
        <v>111</v>
      </c>
      <c r="D93" s="191">
        <v>3.0997776677000002</v>
      </c>
      <c r="E93" s="191">
        <v>5.08</v>
      </c>
      <c r="F93" s="191">
        <v>4.54</v>
      </c>
      <c r="G93" s="191">
        <v>4.58</v>
      </c>
      <c r="H93" s="191">
        <v>3.71</v>
      </c>
      <c r="I93" s="191">
        <v>3.22</v>
      </c>
    </row>
    <row r="94" spans="1:11">
      <c r="A94" s="373" t="s">
        <v>123</v>
      </c>
      <c r="B94" s="373"/>
      <c r="C94" s="373"/>
      <c r="D94" s="373"/>
      <c r="E94" s="373"/>
      <c r="F94" s="373"/>
      <c r="G94" s="373"/>
      <c r="H94" s="373"/>
      <c r="I94" s="374"/>
    </row>
    <row r="95" spans="1:11" ht="14.25" customHeight="1">
      <c r="A95" s="368" t="s">
        <v>117</v>
      </c>
      <c r="B95" s="361"/>
      <c r="C95" s="181" t="s">
        <v>111</v>
      </c>
      <c r="D95" s="191">
        <v>57.430557071277299</v>
      </c>
      <c r="E95" s="191">
        <v>36.31</v>
      </c>
      <c r="F95" s="191">
        <v>46.9</v>
      </c>
      <c r="G95" s="49" t="s">
        <v>55</v>
      </c>
      <c r="H95" s="49" t="s">
        <v>55</v>
      </c>
      <c r="I95" s="49" t="s">
        <v>55</v>
      </c>
    </row>
    <row r="96" spans="1:11" ht="14.25" customHeight="1">
      <c r="A96" s="368" t="s">
        <v>118</v>
      </c>
      <c r="B96" s="361"/>
      <c r="C96" s="181" t="s">
        <v>111</v>
      </c>
      <c r="D96" s="191">
        <v>1.7256412400000001</v>
      </c>
      <c r="E96" s="191">
        <v>10.09</v>
      </c>
      <c r="F96" s="191">
        <v>4.62</v>
      </c>
      <c r="G96" s="49" t="s">
        <v>55</v>
      </c>
      <c r="H96" s="49" t="s">
        <v>55</v>
      </c>
      <c r="I96" s="49" t="s">
        <v>55</v>
      </c>
    </row>
    <row r="97" spans="1:9">
      <c r="A97" s="373" t="s">
        <v>124</v>
      </c>
      <c r="B97" s="373"/>
      <c r="C97" s="373"/>
      <c r="D97" s="373"/>
      <c r="E97" s="373"/>
      <c r="F97" s="373"/>
      <c r="G97" s="373"/>
      <c r="H97" s="373"/>
      <c r="I97" s="374"/>
    </row>
    <row r="98" spans="1:9" ht="14.25" customHeight="1">
      <c r="A98" s="368" t="s">
        <v>125</v>
      </c>
      <c r="B98" s="361"/>
      <c r="C98" s="181" t="s">
        <v>111</v>
      </c>
      <c r="D98" s="191">
        <v>54.72</v>
      </c>
      <c r="E98" s="191">
        <v>46.19</v>
      </c>
      <c r="F98" s="191">
        <v>51.48</v>
      </c>
      <c r="G98" s="49" t="s">
        <v>55</v>
      </c>
      <c r="H98" s="49" t="s">
        <v>55</v>
      </c>
      <c r="I98" s="49" t="s">
        <v>55</v>
      </c>
    </row>
    <row r="99" spans="1:9" ht="14.25" customHeight="1">
      <c r="A99" s="368" t="s">
        <v>126</v>
      </c>
      <c r="B99" s="361"/>
      <c r="C99" s="181" t="s">
        <v>111</v>
      </c>
      <c r="D99" s="46">
        <v>0</v>
      </c>
      <c r="E99" s="46">
        <v>0</v>
      </c>
      <c r="F99" s="46">
        <v>0</v>
      </c>
      <c r="G99" s="49" t="s">
        <v>55</v>
      </c>
      <c r="H99" s="49" t="s">
        <v>55</v>
      </c>
      <c r="I99" s="49" t="s">
        <v>55</v>
      </c>
    </row>
    <row r="100" spans="1:9" ht="14.25" customHeight="1">
      <c r="A100" s="368" t="s">
        <v>127</v>
      </c>
      <c r="B100" s="361"/>
      <c r="C100" s="181" t="s">
        <v>111</v>
      </c>
      <c r="D100" s="191">
        <v>4.4399228400000004</v>
      </c>
      <c r="E100" s="191">
        <v>0.21</v>
      </c>
      <c r="F100" s="191">
        <v>0.04</v>
      </c>
      <c r="G100" s="49" t="s">
        <v>55</v>
      </c>
      <c r="H100" s="49" t="s">
        <v>55</v>
      </c>
      <c r="I100" s="49" t="s">
        <v>55</v>
      </c>
    </row>
    <row r="101" spans="1:9">
      <c r="A101" s="373" t="s">
        <v>128</v>
      </c>
      <c r="B101" s="373"/>
      <c r="C101" s="373"/>
      <c r="D101" s="373"/>
      <c r="E101" s="373"/>
      <c r="F101" s="373"/>
      <c r="G101" s="373"/>
      <c r="H101" s="373"/>
      <c r="I101" s="374"/>
    </row>
    <row r="102" spans="1:9">
      <c r="A102" s="420" t="s">
        <v>766</v>
      </c>
      <c r="B102" s="389"/>
      <c r="C102" s="180" t="s">
        <v>111</v>
      </c>
      <c r="D102" s="251">
        <v>21.42</v>
      </c>
      <c r="E102" s="251">
        <v>12.42</v>
      </c>
      <c r="F102" s="167">
        <v>10.06</v>
      </c>
      <c r="G102" s="167">
        <v>8.81</v>
      </c>
      <c r="H102" s="167">
        <v>6.48</v>
      </c>
      <c r="I102" s="166">
        <v>7.1</v>
      </c>
    </row>
    <row r="103" spans="1:9" ht="15" thickBot="1">
      <c r="A103" s="351" t="s">
        <v>129</v>
      </c>
      <c r="B103" s="369"/>
      <c r="C103" s="201" t="s">
        <v>97</v>
      </c>
      <c r="D103" s="202">
        <v>29.53</v>
      </c>
      <c r="E103" s="202">
        <v>18.77</v>
      </c>
      <c r="F103" s="202">
        <v>13.83</v>
      </c>
      <c r="G103" s="202">
        <v>14.55</v>
      </c>
      <c r="H103" s="202">
        <v>12.77</v>
      </c>
      <c r="I103" s="202">
        <v>15.69</v>
      </c>
    </row>
    <row r="104" spans="1:9" ht="15" thickTop="1">
      <c r="A104" s="207" t="s">
        <v>60</v>
      </c>
      <c r="B104" s="208"/>
      <c r="C104" s="209"/>
      <c r="E104" s="209"/>
      <c r="F104" s="209"/>
      <c r="G104" s="209"/>
    </row>
    <row r="105" spans="1:9">
      <c r="A105" s="376" t="s">
        <v>130</v>
      </c>
      <c r="B105" s="376"/>
      <c r="C105" s="376"/>
      <c r="D105" s="376"/>
      <c r="E105" s="376"/>
      <c r="F105" s="376"/>
      <c r="G105" s="376"/>
    </row>
    <row r="106" spans="1:9">
      <c r="A106" s="376" t="s">
        <v>131</v>
      </c>
      <c r="B106" s="376"/>
      <c r="C106" s="376"/>
      <c r="D106" s="376"/>
      <c r="E106" s="376"/>
      <c r="F106" s="376"/>
      <c r="G106" s="376"/>
    </row>
    <row r="107" spans="1:9">
      <c r="A107" s="376" t="s">
        <v>132</v>
      </c>
      <c r="B107" s="376"/>
      <c r="C107" s="376"/>
      <c r="D107" s="376"/>
      <c r="E107" s="376"/>
      <c r="F107" s="376"/>
      <c r="G107" s="376"/>
      <c r="H107" s="376"/>
    </row>
    <row r="108" spans="1:9">
      <c r="A108" s="162" t="s">
        <v>133</v>
      </c>
      <c r="B108" s="162"/>
      <c r="C108" s="162"/>
      <c r="D108" s="162"/>
      <c r="E108" s="162"/>
      <c r="F108" s="162"/>
      <c r="G108" s="162"/>
      <c r="H108" s="162"/>
    </row>
    <row r="109" spans="1:9">
      <c r="A109" s="348" t="s">
        <v>41</v>
      </c>
      <c r="B109" s="348"/>
      <c r="C109" s="163" t="s">
        <v>42</v>
      </c>
      <c r="D109" s="164">
        <v>2024</v>
      </c>
      <c r="E109" s="164">
        <v>2023</v>
      </c>
      <c r="F109" s="164">
        <v>2022</v>
      </c>
      <c r="G109" s="164">
        <v>2021</v>
      </c>
      <c r="H109" s="164">
        <v>2020</v>
      </c>
      <c r="I109" s="164">
        <v>2019</v>
      </c>
    </row>
    <row r="110" spans="1:9">
      <c r="A110" s="210" t="s">
        <v>134</v>
      </c>
      <c r="B110" s="210"/>
      <c r="C110" s="210"/>
      <c r="D110" s="210"/>
      <c r="E110" s="210"/>
      <c r="F110" s="210"/>
      <c r="G110" s="210"/>
      <c r="H110" s="210"/>
      <c r="I110" s="210"/>
    </row>
    <row r="111" spans="1:9">
      <c r="A111" s="377" t="s">
        <v>135</v>
      </c>
      <c r="B111" s="377"/>
      <c r="C111" s="165" t="s">
        <v>68</v>
      </c>
      <c r="D111" s="212">
        <v>310.20350000000002</v>
      </c>
      <c r="E111" s="211">
        <v>294.06</v>
      </c>
      <c r="F111" s="88">
        <v>373.51</v>
      </c>
      <c r="G111" s="88">
        <v>524.13</v>
      </c>
      <c r="H111" s="88">
        <v>299.82</v>
      </c>
      <c r="I111" s="88">
        <v>346.33</v>
      </c>
    </row>
    <row r="112" spans="1:9" ht="15">
      <c r="A112" s="375" t="s">
        <v>136</v>
      </c>
      <c r="B112" s="375"/>
      <c r="C112" s="165" t="s">
        <v>68</v>
      </c>
      <c r="D112" s="247">
        <v>44.937385344889996</v>
      </c>
      <c r="E112" s="211">
        <v>28.14</v>
      </c>
      <c r="F112" s="88">
        <v>45.92</v>
      </c>
      <c r="G112" s="88">
        <v>27.6</v>
      </c>
      <c r="H112" s="88">
        <v>3.58</v>
      </c>
      <c r="I112" s="88">
        <v>14.43</v>
      </c>
    </row>
    <row r="113" spans="1:66">
      <c r="A113" s="375" t="s">
        <v>137</v>
      </c>
      <c r="B113" s="375"/>
      <c r="C113" s="165" t="s">
        <v>68</v>
      </c>
      <c r="D113" s="212">
        <v>2.2975559685642999</v>
      </c>
      <c r="E113" s="211">
        <v>2.14</v>
      </c>
      <c r="F113" s="88">
        <v>1.57</v>
      </c>
      <c r="G113" s="88">
        <v>2.2599999999999998</v>
      </c>
      <c r="H113" s="88">
        <v>0.73</v>
      </c>
      <c r="I113" s="88">
        <v>0.6</v>
      </c>
    </row>
    <row r="114" spans="1:66">
      <c r="A114" s="375" t="s">
        <v>138</v>
      </c>
      <c r="B114" s="375"/>
      <c r="C114" s="165" t="s">
        <v>68</v>
      </c>
      <c r="D114" s="212">
        <v>1.2665426200000001</v>
      </c>
      <c r="E114" s="211">
        <v>0.59</v>
      </c>
      <c r="F114" s="88">
        <v>0.8</v>
      </c>
      <c r="G114" s="88">
        <v>1.27</v>
      </c>
      <c r="H114" s="88">
        <v>0.46</v>
      </c>
      <c r="I114" s="88">
        <v>0.4</v>
      </c>
    </row>
    <row r="115" spans="1:66">
      <c r="A115" s="210" t="s">
        <v>139</v>
      </c>
      <c r="B115" s="210"/>
      <c r="C115" s="210"/>
      <c r="D115" s="210"/>
      <c r="E115" s="210"/>
      <c r="F115" s="210"/>
      <c r="G115" s="210"/>
      <c r="H115" s="210"/>
      <c r="I115" s="210"/>
    </row>
    <row r="116" spans="1:66">
      <c r="A116" s="375" t="s">
        <v>135</v>
      </c>
      <c r="B116" s="375"/>
      <c r="C116" s="165" t="s">
        <v>140</v>
      </c>
      <c r="D116" s="98">
        <f>D111*1000000/(经济类!$C$7*100)</f>
        <v>1021.6162026517898</v>
      </c>
      <c r="E116" s="130">
        <v>1002.25</v>
      </c>
      <c r="F116" s="88">
        <v>1381.83</v>
      </c>
      <c r="G116" s="88">
        <v>2328.4299999999998</v>
      </c>
      <c r="H116" s="88">
        <v>1748.21</v>
      </c>
      <c r="I116" s="88">
        <v>2544.6999999999998</v>
      </c>
    </row>
    <row r="117" spans="1:66">
      <c r="A117" s="375" t="s">
        <v>136</v>
      </c>
      <c r="B117" s="375"/>
      <c r="C117" s="165" t="s">
        <v>140</v>
      </c>
      <c r="D117" s="309">
        <f>D112*1000000/(经济类!$C$7*100)</f>
        <v>147.99562536575735</v>
      </c>
      <c r="E117" s="130">
        <v>95.91</v>
      </c>
      <c r="F117" s="88">
        <v>169.89</v>
      </c>
      <c r="G117" s="88">
        <v>122.61</v>
      </c>
      <c r="H117" s="88">
        <v>20.87</v>
      </c>
      <c r="I117" s="88">
        <v>106.03</v>
      </c>
    </row>
    <row r="118" spans="1:66">
      <c r="A118" s="375" t="s">
        <v>137</v>
      </c>
      <c r="B118" s="375"/>
      <c r="C118" s="165" t="s">
        <v>140</v>
      </c>
      <c r="D118" s="309">
        <f>D113*1000000/(经济类!$C$7*100)</f>
        <v>7.566711542534545</v>
      </c>
      <c r="E118" s="130">
        <v>7.29</v>
      </c>
      <c r="F118" s="88">
        <v>5.81</v>
      </c>
      <c r="G118" s="88">
        <v>10.039999999999999</v>
      </c>
      <c r="H118" s="88">
        <v>4.26</v>
      </c>
      <c r="I118" s="88">
        <v>4.41</v>
      </c>
    </row>
    <row r="119" spans="1:66" ht="15" thickBot="1">
      <c r="A119" s="369" t="s">
        <v>138</v>
      </c>
      <c r="B119" s="369"/>
      <c r="C119" s="201" t="s">
        <v>140</v>
      </c>
      <c r="D119" s="107">
        <f>D114*1000000/(经济类!$C$7*100)</f>
        <v>4.1711987838339954</v>
      </c>
      <c r="E119" s="213">
        <v>2.0099999999999998</v>
      </c>
      <c r="F119" s="202">
        <v>2.96</v>
      </c>
      <c r="G119" s="202">
        <v>5.64</v>
      </c>
      <c r="H119" s="202">
        <v>2.68</v>
      </c>
      <c r="I119" s="202">
        <v>2.94</v>
      </c>
    </row>
    <row r="120" spans="1:66" ht="14.25" customHeight="1" thickTop="1">
      <c r="A120" s="378" t="s">
        <v>141</v>
      </c>
      <c r="B120" s="379"/>
      <c r="C120" s="379"/>
      <c r="D120" s="379"/>
      <c r="E120" s="379"/>
      <c r="F120" s="379"/>
      <c r="G120" s="379"/>
    </row>
    <row r="121" spans="1:66">
      <c r="A121" s="214"/>
    </row>
    <row r="122" spans="1:66" ht="15" thickBot="1">
      <c r="A122" s="162" t="s">
        <v>142</v>
      </c>
      <c r="B122" s="162"/>
      <c r="C122" s="380"/>
      <c r="D122" s="380"/>
      <c r="E122" s="380"/>
      <c r="F122" s="380"/>
    </row>
    <row r="123" spans="1:66" ht="15" thickTop="1">
      <c r="A123" s="348" t="s">
        <v>41</v>
      </c>
      <c r="B123" s="348"/>
      <c r="C123" s="163" t="s">
        <v>42</v>
      </c>
      <c r="D123" s="164">
        <v>2024</v>
      </c>
      <c r="E123" s="164">
        <v>2023</v>
      </c>
      <c r="F123" s="164">
        <v>2022</v>
      </c>
      <c r="G123" s="164">
        <v>2021</v>
      </c>
      <c r="H123" s="159"/>
      <c r="I123" s="159"/>
    </row>
    <row r="124" spans="1:66">
      <c r="A124" s="361" t="s">
        <v>144</v>
      </c>
      <c r="B124" s="361"/>
      <c r="C124" s="180" t="s">
        <v>264</v>
      </c>
      <c r="D124" s="46">
        <v>6</v>
      </c>
      <c r="E124" s="46">
        <v>9</v>
      </c>
      <c r="F124" s="46">
        <v>7</v>
      </c>
      <c r="G124" s="46">
        <v>7</v>
      </c>
      <c r="H124" s="159"/>
      <c r="I124" s="159"/>
    </row>
    <row r="125" spans="1:66" ht="15.6">
      <c r="A125" s="368" t="s">
        <v>145</v>
      </c>
      <c r="B125" s="361"/>
      <c r="C125" s="180" t="s">
        <v>264</v>
      </c>
      <c r="D125" s="49" t="s">
        <v>694</v>
      </c>
      <c r="E125" s="49" t="s">
        <v>694</v>
      </c>
      <c r="F125" s="49" t="s">
        <v>694</v>
      </c>
      <c r="G125" s="49">
        <v>1</v>
      </c>
      <c r="H125" s="159"/>
      <c r="I125" s="159"/>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row>
    <row r="126" spans="1:66" ht="15.6">
      <c r="A126" s="368" t="s">
        <v>146</v>
      </c>
      <c r="B126" s="361"/>
      <c r="C126" s="180" t="s">
        <v>264</v>
      </c>
      <c r="D126" s="49" t="s">
        <v>694</v>
      </c>
      <c r="E126" s="46">
        <v>4</v>
      </c>
      <c r="F126" s="46">
        <v>3</v>
      </c>
      <c r="G126" s="46">
        <v>2</v>
      </c>
      <c r="H126" s="159"/>
      <c r="I126" s="159"/>
      <c r="J126" s="159"/>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row>
    <row r="127" spans="1:66" ht="15" thickBot="1">
      <c r="A127" s="351" t="s">
        <v>147</v>
      </c>
      <c r="B127" s="369"/>
      <c r="C127" s="201" t="s">
        <v>264</v>
      </c>
      <c r="D127" s="202">
        <v>6</v>
      </c>
      <c r="E127" s="202">
        <v>5</v>
      </c>
      <c r="F127" s="202">
        <v>4</v>
      </c>
      <c r="G127" s="202">
        <v>4</v>
      </c>
      <c r="H127" s="159"/>
      <c r="I127" s="159"/>
      <c r="J127" s="159"/>
    </row>
    <row r="128" spans="1:66" ht="15" thickTop="1">
      <c r="A128" s="214"/>
    </row>
    <row r="129" spans="1:284">
      <c r="A129" s="353" t="s">
        <v>148</v>
      </c>
      <c r="B129" s="353"/>
      <c r="C129" s="353"/>
      <c r="D129" s="353"/>
      <c r="E129" s="353"/>
      <c r="F129" s="353"/>
      <c r="G129" s="353"/>
    </row>
    <row r="130" spans="1:284">
      <c r="A130" s="348" t="s">
        <v>41</v>
      </c>
      <c r="B130" s="348"/>
      <c r="C130" s="163" t="s">
        <v>42</v>
      </c>
      <c r="D130" s="164">
        <v>2024</v>
      </c>
      <c r="E130" s="164">
        <v>2023</v>
      </c>
      <c r="F130" s="164">
        <v>2022</v>
      </c>
      <c r="G130" s="164">
        <v>2021</v>
      </c>
      <c r="H130" s="164">
        <v>2020</v>
      </c>
      <c r="I130" s="164">
        <v>2019</v>
      </c>
    </row>
    <row r="131" spans="1:284">
      <c r="A131" s="381" t="s">
        <v>149</v>
      </c>
      <c r="B131" s="381"/>
      <c r="C131" s="189" t="s">
        <v>111</v>
      </c>
      <c r="D131" s="215">
        <v>958.84290020000003</v>
      </c>
      <c r="E131" s="215">
        <v>959.72</v>
      </c>
      <c r="F131" s="215">
        <v>708.35</v>
      </c>
      <c r="G131" s="215">
        <v>640.5</v>
      </c>
      <c r="H131" s="215">
        <v>554.6</v>
      </c>
      <c r="I131" s="215">
        <v>452.18</v>
      </c>
    </row>
    <row r="132" spans="1:284" ht="15.6">
      <c r="A132" s="361" t="s">
        <v>150</v>
      </c>
      <c r="B132" s="361"/>
      <c r="C132" s="180" t="s">
        <v>111</v>
      </c>
      <c r="D132" s="117">
        <v>144.2884531</v>
      </c>
      <c r="E132" s="117">
        <v>139.63999999999999</v>
      </c>
      <c r="F132" s="117">
        <v>99.24</v>
      </c>
      <c r="G132" s="117">
        <v>82.19</v>
      </c>
      <c r="H132" s="117">
        <v>66.44</v>
      </c>
      <c r="I132" s="117">
        <v>30.32</v>
      </c>
      <c r="K132" s="158"/>
      <c r="L132" s="158"/>
      <c r="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c r="EF132" s="158"/>
      <c r="EG132" s="158"/>
      <c r="EH132" s="158"/>
      <c r="EI132" s="158"/>
      <c r="EJ132" s="158"/>
      <c r="EK132" s="158"/>
      <c r="EL132" s="158"/>
      <c r="EM132" s="158"/>
      <c r="EN132" s="158"/>
      <c r="EO132" s="158"/>
      <c r="EP132" s="158"/>
      <c r="EQ132" s="158"/>
      <c r="ER132" s="158"/>
      <c r="ES132" s="158"/>
      <c r="ET132" s="158"/>
      <c r="EU132" s="158"/>
      <c r="EV132" s="158"/>
      <c r="EW132" s="158"/>
      <c r="EX132" s="158"/>
      <c r="EY132" s="158"/>
      <c r="EZ132" s="158"/>
      <c r="FA132" s="158"/>
      <c r="FB132" s="158"/>
      <c r="FC132" s="158"/>
      <c r="FD132" s="158"/>
      <c r="FE132" s="158"/>
      <c r="FF132" s="158"/>
      <c r="FG132" s="158"/>
      <c r="FH132" s="158"/>
      <c r="FI132" s="158"/>
      <c r="FJ132" s="158"/>
      <c r="FK132" s="158"/>
      <c r="FL132" s="158"/>
      <c r="FM132" s="158"/>
      <c r="FN132" s="158"/>
      <c r="FO132" s="158"/>
      <c r="FP132" s="158"/>
      <c r="FQ132" s="158"/>
      <c r="FR132" s="158"/>
      <c r="FS132" s="158"/>
      <c r="FT132" s="158"/>
      <c r="FU132" s="158"/>
      <c r="FV132" s="158"/>
      <c r="FW132" s="158"/>
      <c r="FX132" s="158"/>
      <c r="FY132" s="158"/>
      <c r="FZ132" s="158"/>
      <c r="GA132" s="158"/>
      <c r="GB132" s="158"/>
      <c r="GC132" s="158"/>
      <c r="GD132" s="158"/>
      <c r="GE132" s="158"/>
      <c r="GF132" s="158"/>
      <c r="GG132" s="158"/>
      <c r="GH132" s="158"/>
      <c r="GI132" s="158"/>
      <c r="GJ132" s="158"/>
      <c r="GK132" s="158"/>
      <c r="GL132" s="158"/>
      <c r="GM132" s="158"/>
      <c r="GN132" s="158"/>
      <c r="GO132" s="158"/>
      <c r="GP132" s="158"/>
      <c r="GQ132" s="158"/>
      <c r="GR132" s="158"/>
      <c r="GS132" s="158"/>
      <c r="GT132" s="158"/>
      <c r="GU132" s="158"/>
      <c r="GV132" s="158"/>
      <c r="GW132" s="158"/>
      <c r="GX132" s="158"/>
      <c r="GY132" s="158"/>
      <c r="GZ132" s="158"/>
      <c r="HA132" s="158"/>
      <c r="HB132" s="158"/>
      <c r="HC132" s="158"/>
      <c r="HD132" s="158"/>
      <c r="HE132" s="158"/>
      <c r="HF132" s="158"/>
      <c r="HG132" s="158"/>
      <c r="HH132" s="158"/>
      <c r="HI132" s="158"/>
      <c r="HJ132" s="158"/>
      <c r="HK132" s="158"/>
      <c r="HL132" s="158"/>
      <c r="HM132" s="158"/>
      <c r="HN132" s="158"/>
      <c r="HO132" s="158"/>
      <c r="HP132" s="158"/>
      <c r="HQ132" s="158"/>
      <c r="HR132" s="158"/>
      <c r="HS132" s="158"/>
      <c r="HT132" s="158"/>
      <c r="HU132" s="158"/>
      <c r="HV132" s="158"/>
      <c r="HW132" s="158"/>
      <c r="HX132" s="158"/>
      <c r="HY132" s="158"/>
      <c r="HZ132" s="158"/>
      <c r="IA132" s="158"/>
      <c r="IB132" s="158"/>
      <c r="IC132" s="158"/>
      <c r="ID132" s="158"/>
      <c r="IE132" s="158"/>
      <c r="IF132" s="158"/>
      <c r="IG132" s="158"/>
      <c r="IH132" s="158"/>
      <c r="II132" s="158"/>
      <c r="IJ132" s="158"/>
      <c r="IK132" s="158"/>
      <c r="IL132" s="158"/>
      <c r="IM132" s="158"/>
      <c r="IN132" s="158"/>
      <c r="IO132" s="158"/>
      <c r="IP132" s="158"/>
      <c r="IQ132" s="158"/>
      <c r="IR132" s="158"/>
      <c r="IS132" s="158"/>
      <c r="IT132" s="158"/>
      <c r="IU132" s="158"/>
      <c r="IV132" s="158"/>
      <c r="IW132" s="158"/>
      <c r="IX132" s="158"/>
      <c r="IY132" s="158"/>
      <c r="IZ132" s="158"/>
      <c r="JA132" s="158"/>
      <c r="JB132" s="158"/>
      <c r="JC132" s="158"/>
      <c r="JD132" s="158"/>
      <c r="JE132" s="158"/>
      <c r="JF132" s="158"/>
      <c r="JG132" s="158"/>
      <c r="JH132" s="158"/>
      <c r="JI132" s="158"/>
      <c r="JJ132" s="158"/>
      <c r="JK132" s="158"/>
      <c r="JL132" s="158"/>
      <c r="JM132" s="158"/>
      <c r="JN132" s="158"/>
      <c r="JO132" s="158"/>
      <c r="JP132" s="158"/>
      <c r="JQ132" s="158"/>
      <c r="JR132" s="158"/>
      <c r="JS132" s="158"/>
      <c r="JT132" s="158"/>
      <c r="JU132" s="158"/>
      <c r="JV132" s="158"/>
      <c r="JW132" s="158"/>
      <c r="JX132" s="158"/>
    </row>
    <row r="133" spans="1:284" ht="15.6">
      <c r="A133" s="361" t="s">
        <v>151</v>
      </c>
      <c r="B133" s="361"/>
      <c r="C133" s="180" t="s">
        <v>111</v>
      </c>
      <c r="D133" s="117">
        <v>2.3002381409999999</v>
      </c>
      <c r="E133" s="117">
        <v>3.18</v>
      </c>
      <c r="F133" s="117">
        <v>4.95</v>
      </c>
      <c r="G133" s="117">
        <v>5.05</v>
      </c>
      <c r="H133" s="117">
        <v>5.16</v>
      </c>
      <c r="I133" s="117">
        <v>4.47</v>
      </c>
      <c r="K133" s="158"/>
      <c r="L133" s="158"/>
      <c r="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c r="EF133" s="158"/>
      <c r="EG133" s="158"/>
      <c r="EH133" s="158"/>
      <c r="EI133" s="158"/>
      <c r="EJ133" s="158"/>
      <c r="EK133" s="158"/>
      <c r="EL133" s="158"/>
      <c r="EM133" s="158"/>
      <c r="EN133" s="158"/>
      <c r="EO133" s="158"/>
      <c r="EP133" s="158"/>
      <c r="EQ133" s="158"/>
      <c r="ER133" s="158"/>
      <c r="ES133" s="158"/>
      <c r="ET133" s="158"/>
      <c r="EU133" s="158"/>
      <c r="EV133" s="158"/>
      <c r="EW133" s="158"/>
      <c r="EX133" s="158"/>
      <c r="EY133" s="158"/>
      <c r="EZ133" s="158"/>
      <c r="FA133" s="158"/>
      <c r="FB133" s="158"/>
      <c r="FC133" s="158"/>
      <c r="FD133" s="158"/>
      <c r="FE133" s="158"/>
      <c r="FF133" s="158"/>
      <c r="FG133" s="158"/>
      <c r="FH133" s="158"/>
      <c r="FI133" s="158"/>
      <c r="FJ133" s="158"/>
      <c r="FK133" s="158"/>
      <c r="FL133" s="158"/>
      <c r="FM133" s="158"/>
      <c r="FN133" s="158"/>
      <c r="FO133" s="158"/>
      <c r="FP133" s="158"/>
      <c r="FQ133" s="158"/>
      <c r="FR133" s="158"/>
      <c r="FS133" s="158"/>
      <c r="FT133" s="158"/>
      <c r="FU133" s="158"/>
      <c r="FV133" s="158"/>
      <c r="FW133" s="158"/>
      <c r="FX133" s="158"/>
      <c r="FY133" s="158"/>
      <c r="FZ133" s="158"/>
      <c r="GA133" s="158"/>
      <c r="GB133" s="158"/>
      <c r="GC133" s="158"/>
      <c r="GD133" s="158"/>
      <c r="GE133" s="158"/>
      <c r="GF133" s="158"/>
      <c r="GG133" s="158"/>
      <c r="GH133" s="158"/>
      <c r="GI133" s="158"/>
      <c r="GJ133" s="158"/>
      <c r="GK133" s="158"/>
      <c r="GL133" s="158"/>
      <c r="GM133" s="158"/>
      <c r="GN133" s="158"/>
      <c r="GO133" s="158"/>
      <c r="GP133" s="158"/>
      <c r="GQ133" s="158"/>
      <c r="GR133" s="158"/>
      <c r="GS133" s="158"/>
      <c r="GT133" s="158"/>
      <c r="GU133" s="158"/>
      <c r="GV133" s="158"/>
      <c r="GW133" s="158"/>
      <c r="GX133" s="158"/>
      <c r="GY133" s="158"/>
      <c r="GZ133" s="158"/>
      <c r="HA133" s="158"/>
      <c r="HB133" s="158"/>
      <c r="HC133" s="158"/>
      <c r="HD133" s="158"/>
      <c r="HE133" s="158"/>
      <c r="HF133" s="158"/>
      <c r="HG133" s="158"/>
      <c r="HH133" s="158"/>
      <c r="HI133" s="158"/>
      <c r="HJ133" s="158"/>
      <c r="HK133" s="158"/>
      <c r="HL133" s="158"/>
      <c r="HM133" s="158"/>
      <c r="HN133" s="158"/>
      <c r="HO133" s="158"/>
      <c r="HP133" s="158"/>
      <c r="HQ133" s="158"/>
      <c r="HR133" s="158"/>
      <c r="HS133" s="158"/>
      <c r="HT133" s="158"/>
      <c r="HU133" s="158"/>
      <c r="HV133" s="158"/>
      <c r="HW133" s="158"/>
      <c r="HX133" s="158"/>
      <c r="HY133" s="158"/>
      <c r="HZ133" s="158"/>
      <c r="IA133" s="158"/>
      <c r="IB133" s="158"/>
      <c r="IC133" s="158"/>
      <c r="ID133" s="158"/>
      <c r="IE133" s="158"/>
      <c r="IF133" s="158"/>
      <c r="IG133" s="158"/>
      <c r="IH133" s="158"/>
      <c r="II133" s="158"/>
      <c r="IJ133" s="158"/>
      <c r="IK133" s="158"/>
      <c r="IL133" s="158"/>
      <c r="IM133" s="158"/>
      <c r="IN133" s="158"/>
      <c r="IO133" s="158"/>
      <c r="IP133" s="158"/>
      <c r="IQ133" s="158"/>
      <c r="IR133" s="158"/>
      <c r="IS133" s="158"/>
      <c r="IT133" s="158"/>
      <c r="IU133" s="158"/>
      <c r="IV133" s="158"/>
      <c r="IW133" s="158"/>
      <c r="IX133" s="158"/>
      <c r="IY133" s="158"/>
      <c r="IZ133" s="158"/>
      <c r="JA133" s="158"/>
      <c r="JB133" s="158"/>
      <c r="JC133" s="158"/>
      <c r="JD133" s="158"/>
      <c r="JE133" s="158"/>
      <c r="JF133" s="158"/>
      <c r="JG133" s="158"/>
      <c r="JH133" s="158"/>
      <c r="JI133" s="158"/>
      <c r="JJ133" s="158"/>
      <c r="JK133" s="158"/>
      <c r="JL133" s="158"/>
      <c r="JM133" s="158"/>
      <c r="JN133" s="158"/>
      <c r="JO133" s="158"/>
      <c r="JP133" s="158"/>
      <c r="JQ133" s="158"/>
      <c r="JR133" s="158"/>
      <c r="JS133" s="158"/>
      <c r="JT133" s="158"/>
      <c r="JU133" s="158"/>
      <c r="JV133" s="158"/>
      <c r="JW133" s="158"/>
      <c r="JX133" s="158"/>
    </row>
    <row r="134" spans="1:284">
      <c r="A134" s="361" t="s">
        <v>152</v>
      </c>
      <c r="B134" s="361"/>
      <c r="C134" s="180" t="s">
        <v>111</v>
      </c>
      <c r="D134" s="117">
        <v>810.31888379999998</v>
      </c>
      <c r="E134" s="117">
        <v>816.76</v>
      </c>
      <c r="F134" s="117">
        <v>519.30999999999995</v>
      </c>
      <c r="G134" s="117">
        <v>444.82</v>
      </c>
      <c r="H134" s="117">
        <v>381.22</v>
      </c>
      <c r="I134" s="117">
        <v>312.62</v>
      </c>
    </row>
    <row r="135" spans="1:284">
      <c r="A135" s="361" t="s">
        <v>153</v>
      </c>
      <c r="B135" s="361"/>
      <c r="C135" s="180" t="s">
        <v>111</v>
      </c>
      <c r="D135" s="117">
        <v>1.9353250369999999</v>
      </c>
      <c r="E135" s="117">
        <v>0.14000000000000001</v>
      </c>
      <c r="F135" s="117">
        <v>84.85</v>
      </c>
      <c r="G135" s="117">
        <v>108.44</v>
      </c>
      <c r="H135" s="117">
        <v>101.78</v>
      </c>
      <c r="I135" s="117">
        <v>104.77</v>
      </c>
    </row>
    <row r="136" spans="1:284">
      <c r="A136" s="382" t="s">
        <v>154</v>
      </c>
      <c r="B136" s="382"/>
      <c r="C136" s="180" t="s">
        <v>97</v>
      </c>
      <c r="D136" s="98">
        <v>15.29</v>
      </c>
      <c r="E136" s="98">
        <v>14.88</v>
      </c>
      <c r="F136" s="88">
        <v>14.71</v>
      </c>
      <c r="G136" s="88">
        <v>13.62</v>
      </c>
      <c r="H136" s="88">
        <v>12.91</v>
      </c>
      <c r="I136" s="88">
        <v>7.69</v>
      </c>
      <c r="J136" s="277"/>
      <c r="K136" s="275"/>
    </row>
    <row r="137" spans="1:284">
      <c r="A137" s="383" t="s">
        <v>155</v>
      </c>
      <c r="B137" s="383"/>
      <c r="C137" s="216" t="s">
        <v>156</v>
      </c>
      <c r="D137" s="310">
        <f>D131*1000000/(经济类!C7*10000)</f>
        <v>31.57828466287302</v>
      </c>
      <c r="E137" s="217">
        <v>32.71</v>
      </c>
      <c r="F137" s="218">
        <v>26.21</v>
      </c>
      <c r="G137" s="218">
        <v>28.45</v>
      </c>
      <c r="H137" s="218">
        <v>32.340000000000003</v>
      </c>
      <c r="I137" s="218">
        <v>33.22</v>
      </c>
      <c r="J137" s="277"/>
    </row>
    <row r="138" spans="1:284" ht="15.6" customHeight="1">
      <c r="A138" s="210" t="s">
        <v>157</v>
      </c>
      <c r="B138" s="210"/>
      <c r="C138" s="210"/>
      <c r="D138" s="210"/>
      <c r="E138" s="210"/>
      <c r="F138" s="210"/>
      <c r="G138" s="210"/>
      <c r="H138" s="210"/>
      <c r="I138" s="210"/>
    </row>
    <row r="139" spans="1:284" s="158" customFormat="1" ht="15.6">
      <c r="A139" s="384" t="s">
        <v>158</v>
      </c>
      <c r="B139" s="384"/>
      <c r="C139" s="186" t="s">
        <v>111</v>
      </c>
      <c r="D139" s="219">
        <v>208.14</v>
      </c>
      <c r="E139" s="219">
        <v>177.44</v>
      </c>
      <c r="F139" s="219">
        <v>159.94</v>
      </c>
      <c r="G139" s="219">
        <v>114.34</v>
      </c>
      <c r="H139" s="219">
        <v>97.38</v>
      </c>
      <c r="I139" s="219">
        <v>86.03</v>
      </c>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c r="AF139" s="160"/>
      <c r="AG139" s="160"/>
      <c r="AH139" s="160"/>
      <c r="AI139" s="160"/>
      <c r="AJ139" s="160"/>
      <c r="AK139" s="160"/>
      <c r="AL139" s="160"/>
      <c r="AM139" s="160"/>
      <c r="AN139" s="160"/>
      <c r="AO139" s="160"/>
      <c r="AP139" s="160"/>
      <c r="AQ139" s="160"/>
      <c r="AR139" s="160"/>
      <c r="AS139" s="160"/>
      <c r="AT139" s="160"/>
      <c r="AU139" s="160"/>
      <c r="AV139" s="160"/>
      <c r="AW139" s="160"/>
      <c r="AX139" s="160"/>
      <c r="AY139" s="160"/>
      <c r="AZ139" s="160"/>
      <c r="BA139" s="160"/>
      <c r="BB139" s="160"/>
      <c r="BC139" s="160"/>
      <c r="BD139" s="160"/>
      <c r="BE139" s="160"/>
      <c r="BF139" s="160"/>
      <c r="BG139" s="160"/>
      <c r="BH139" s="160"/>
      <c r="BI139" s="160"/>
      <c r="BJ139" s="160"/>
      <c r="BK139" s="160"/>
      <c r="BL139" s="160"/>
      <c r="BM139" s="160"/>
      <c r="BN139" s="160"/>
      <c r="BO139" s="160"/>
      <c r="BP139" s="160"/>
      <c r="BQ139" s="160"/>
      <c r="BR139" s="160"/>
      <c r="BS139" s="160"/>
      <c r="BT139" s="160"/>
      <c r="BU139" s="160"/>
      <c r="BV139" s="160"/>
      <c r="BW139" s="160"/>
      <c r="BX139" s="160"/>
      <c r="BY139" s="160"/>
      <c r="BZ139" s="160"/>
      <c r="CA139" s="160"/>
      <c r="CB139" s="160"/>
      <c r="CC139" s="160"/>
      <c r="CD139" s="160"/>
      <c r="CE139" s="160"/>
      <c r="CF139" s="160"/>
      <c r="CG139" s="160"/>
      <c r="CH139" s="160"/>
      <c r="CI139" s="160"/>
      <c r="CJ139" s="160"/>
      <c r="CK139" s="160"/>
      <c r="CL139" s="160"/>
      <c r="CM139" s="160"/>
      <c r="CN139" s="160"/>
      <c r="CO139" s="160"/>
      <c r="CP139" s="160"/>
      <c r="CQ139" s="160"/>
      <c r="CR139" s="160"/>
      <c r="CS139" s="160"/>
      <c r="CT139" s="160"/>
      <c r="CU139" s="160"/>
      <c r="CV139" s="160"/>
      <c r="CW139" s="160"/>
      <c r="CX139" s="160"/>
      <c r="CY139" s="160"/>
      <c r="CZ139" s="160"/>
      <c r="DA139" s="160"/>
      <c r="DB139" s="160"/>
      <c r="DC139" s="160"/>
      <c r="DD139" s="160"/>
      <c r="DE139" s="160"/>
      <c r="DF139" s="160"/>
      <c r="DG139" s="160"/>
      <c r="DH139" s="160"/>
      <c r="DI139" s="160"/>
      <c r="DJ139" s="160"/>
      <c r="DK139" s="160"/>
      <c r="DL139" s="160"/>
      <c r="DM139" s="160"/>
      <c r="DN139" s="160"/>
      <c r="DO139" s="160"/>
      <c r="DP139" s="160"/>
      <c r="DQ139" s="160"/>
      <c r="DR139" s="160"/>
      <c r="DS139" s="160"/>
      <c r="DT139" s="160"/>
      <c r="DU139" s="160"/>
      <c r="DV139" s="160"/>
      <c r="DW139" s="160"/>
      <c r="DX139" s="160"/>
      <c r="DY139" s="160"/>
      <c r="DZ139" s="160"/>
      <c r="EA139" s="160"/>
      <c r="EB139" s="160"/>
      <c r="EC139" s="160"/>
      <c r="ED139" s="160"/>
      <c r="EE139" s="160"/>
      <c r="EF139" s="160"/>
      <c r="EG139" s="160"/>
      <c r="EH139" s="160"/>
      <c r="EI139" s="160"/>
      <c r="EJ139" s="160"/>
      <c r="EK139" s="160"/>
      <c r="EL139" s="160"/>
      <c r="EM139" s="160"/>
      <c r="EN139" s="160"/>
      <c r="EO139" s="160"/>
      <c r="EP139" s="160"/>
      <c r="EQ139" s="160"/>
      <c r="ER139" s="160"/>
      <c r="ES139" s="160"/>
      <c r="ET139" s="160"/>
      <c r="EU139" s="160"/>
      <c r="EV139" s="160"/>
      <c r="EW139" s="160"/>
      <c r="EX139" s="160"/>
      <c r="EY139" s="160"/>
      <c r="EZ139" s="160"/>
      <c r="FA139" s="160"/>
      <c r="FB139" s="160"/>
      <c r="FC139" s="160"/>
      <c r="FD139" s="160"/>
      <c r="FE139" s="160"/>
      <c r="FF139" s="160"/>
      <c r="FG139" s="160"/>
      <c r="FH139" s="160"/>
      <c r="FI139" s="160"/>
      <c r="FJ139" s="160"/>
      <c r="FK139" s="160"/>
      <c r="FL139" s="160"/>
      <c r="FM139" s="160"/>
      <c r="FN139" s="160"/>
      <c r="FO139" s="160"/>
      <c r="FP139" s="160"/>
      <c r="FQ139" s="160"/>
      <c r="FR139" s="160"/>
      <c r="FS139" s="160"/>
      <c r="FT139" s="160"/>
      <c r="FU139" s="160"/>
      <c r="FV139" s="160"/>
      <c r="FW139" s="160"/>
      <c r="FX139" s="160"/>
      <c r="FY139" s="160"/>
      <c r="FZ139" s="160"/>
      <c r="GA139" s="160"/>
      <c r="GB139" s="160"/>
      <c r="GC139" s="160"/>
      <c r="GD139" s="160"/>
      <c r="GE139" s="160"/>
      <c r="GF139" s="160"/>
      <c r="GG139" s="160"/>
      <c r="GH139" s="160"/>
      <c r="GI139" s="160"/>
      <c r="GJ139" s="160"/>
      <c r="GK139" s="160"/>
      <c r="GL139" s="160"/>
      <c r="GM139" s="160"/>
      <c r="GN139" s="160"/>
      <c r="GO139" s="160"/>
      <c r="GP139" s="160"/>
      <c r="GQ139" s="160"/>
      <c r="GR139" s="160"/>
      <c r="GS139" s="160"/>
      <c r="GT139" s="160"/>
      <c r="GU139" s="160"/>
      <c r="GV139" s="160"/>
      <c r="GW139" s="160"/>
      <c r="GX139" s="160"/>
      <c r="GY139" s="160"/>
      <c r="GZ139" s="160"/>
      <c r="HA139" s="160"/>
      <c r="HB139" s="160"/>
      <c r="HC139" s="160"/>
      <c r="HD139" s="160"/>
      <c r="HE139" s="160"/>
      <c r="HF139" s="160"/>
      <c r="HG139" s="160"/>
      <c r="HH139" s="160"/>
      <c r="HI139" s="160"/>
      <c r="HJ139" s="160"/>
      <c r="HK139" s="160"/>
      <c r="HL139" s="160"/>
      <c r="HM139" s="160"/>
      <c r="HN139" s="160"/>
      <c r="HO139" s="160"/>
      <c r="HP139" s="160"/>
      <c r="HQ139" s="160"/>
      <c r="HR139" s="160"/>
      <c r="HS139" s="160"/>
      <c r="HT139" s="160"/>
      <c r="HU139" s="160"/>
      <c r="HV139" s="160"/>
      <c r="HW139" s="160"/>
      <c r="HX139" s="160"/>
      <c r="HY139" s="160"/>
      <c r="HZ139" s="160"/>
      <c r="IA139" s="160"/>
      <c r="IB139" s="160"/>
      <c r="IC139" s="160"/>
      <c r="ID139" s="160"/>
      <c r="IE139" s="160"/>
      <c r="IF139" s="160"/>
      <c r="IG139" s="160"/>
      <c r="IH139" s="160"/>
      <c r="II139" s="160"/>
      <c r="IJ139" s="160"/>
      <c r="IK139" s="160"/>
      <c r="IL139" s="160"/>
      <c r="IM139" s="160"/>
      <c r="IN139" s="160"/>
      <c r="IO139" s="160"/>
      <c r="IP139" s="160"/>
      <c r="IQ139" s="160"/>
      <c r="IR139" s="160"/>
      <c r="IS139" s="160"/>
      <c r="IT139" s="160"/>
      <c r="IU139" s="160"/>
      <c r="IV139" s="160"/>
      <c r="IW139" s="160"/>
      <c r="IX139" s="160"/>
      <c r="IY139" s="160"/>
      <c r="IZ139" s="160"/>
      <c r="JA139" s="160"/>
      <c r="JB139" s="160"/>
      <c r="JC139" s="160"/>
      <c r="JD139" s="160"/>
      <c r="JE139" s="160"/>
      <c r="JF139" s="160"/>
      <c r="JG139" s="160"/>
      <c r="JH139" s="160"/>
      <c r="JI139" s="160"/>
      <c r="JJ139" s="160"/>
      <c r="JK139" s="160"/>
      <c r="JL139" s="160"/>
      <c r="JM139" s="160"/>
      <c r="JN139" s="160"/>
      <c r="JO139" s="160"/>
      <c r="JP139" s="160"/>
      <c r="JQ139" s="160"/>
      <c r="JR139" s="160"/>
      <c r="JS139" s="160"/>
      <c r="JT139" s="160"/>
      <c r="JU139" s="160"/>
      <c r="JV139" s="160"/>
      <c r="JW139" s="160"/>
      <c r="JX139" s="160"/>
    </row>
    <row r="140" spans="1:284" s="158" customFormat="1" ht="15.6">
      <c r="A140" s="385" t="s">
        <v>159</v>
      </c>
      <c r="B140" s="385"/>
      <c r="C140" s="180" t="s">
        <v>111</v>
      </c>
      <c r="D140" s="211">
        <v>50.89</v>
      </c>
      <c r="E140" s="211">
        <v>42.33</v>
      </c>
      <c r="F140" s="211">
        <v>36.950000000000003</v>
      </c>
      <c r="G140" s="211">
        <v>25.28</v>
      </c>
      <c r="H140" s="211">
        <v>20.73</v>
      </c>
      <c r="I140" s="211">
        <v>16.46</v>
      </c>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160"/>
      <c r="AK140" s="160"/>
      <c r="AL140" s="160"/>
      <c r="AM140" s="160"/>
      <c r="AN140" s="160"/>
      <c r="AO140" s="160"/>
      <c r="AP140" s="160"/>
      <c r="AQ140" s="160"/>
      <c r="AR140" s="160"/>
      <c r="AS140" s="160"/>
      <c r="AT140" s="160"/>
      <c r="AU140" s="160"/>
      <c r="AV140" s="160"/>
      <c r="AW140" s="160"/>
      <c r="AX140" s="160"/>
      <c r="AY140" s="160"/>
      <c r="AZ140" s="160"/>
      <c r="BA140" s="160"/>
      <c r="BB140" s="160"/>
      <c r="BC140" s="160"/>
      <c r="BD140" s="160"/>
      <c r="BE140" s="160"/>
      <c r="BF140" s="160"/>
      <c r="BG140" s="160"/>
      <c r="BH140" s="160"/>
      <c r="BI140" s="160"/>
      <c r="BJ140" s="160"/>
      <c r="BK140" s="160"/>
      <c r="BL140" s="160"/>
      <c r="BM140" s="160"/>
      <c r="BN140" s="160"/>
      <c r="BO140" s="160"/>
      <c r="BP140" s="160"/>
      <c r="BQ140" s="160"/>
      <c r="BR140" s="160"/>
      <c r="BS140" s="160"/>
      <c r="BT140" s="160"/>
      <c r="BU140" s="160"/>
      <c r="BV140" s="160"/>
      <c r="BW140" s="160"/>
      <c r="BX140" s="160"/>
      <c r="BY140" s="160"/>
      <c r="BZ140" s="160"/>
      <c r="CA140" s="160"/>
      <c r="CB140" s="160"/>
      <c r="CC140" s="160"/>
      <c r="CD140" s="160"/>
      <c r="CE140" s="160"/>
      <c r="CF140" s="160"/>
      <c r="CG140" s="160"/>
      <c r="CH140" s="160"/>
      <c r="CI140" s="160"/>
      <c r="CJ140" s="160"/>
      <c r="CK140" s="160"/>
      <c r="CL140" s="160"/>
      <c r="CM140" s="160"/>
      <c r="CN140" s="160"/>
      <c r="CO140" s="160"/>
      <c r="CP140" s="160"/>
      <c r="CQ140" s="160"/>
      <c r="CR140" s="160"/>
      <c r="CS140" s="160"/>
      <c r="CT140" s="160"/>
      <c r="CU140" s="160"/>
      <c r="CV140" s="160"/>
      <c r="CW140" s="160"/>
      <c r="CX140" s="160"/>
      <c r="CY140" s="160"/>
      <c r="CZ140" s="160"/>
      <c r="DA140" s="160"/>
      <c r="DB140" s="160"/>
      <c r="DC140" s="160"/>
      <c r="DD140" s="160"/>
      <c r="DE140" s="160"/>
      <c r="DF140" s="160"/>
      <c r="DG140" s="160"/>
      <c r="DH140" s="160"/>
      <c r="DI140" s="160"/>
      <c r="DJ140" s="160"/>
      <c r="DK140" s="160"/>
      <c r="DL140" s="160"/>
      <c r="DM140" s="160"/>
      <c r="DN140" s="160"/>
      <c r="DO140" s="160"/>
      <c r="DP140" s="160"/>
      <c r="DQ140" s="160"/>
      <c r="DR140" s="160"/>
      <c r="DS140" s="160"/>
      <c r="DT140" s="160"/>
      <c r="DU140" s="160"/>
      <c r="DV140" s="160"/>
      <c r="DW140" s="160"/>
      <c r="DX140" s="160"/>
      <c r="DY140" s="160"/>
      <c r="DZ140" s="160"/>
      <c r="EA140" s="160"/>
      <c r="EB140" s="160"/>
      <c r="EC140" s="160"/>
      <c r="ED140" s="160"/>
      <c r="EE140" s="160"/>
      <c r="EF140" s="160"/>
      <c r="EG140" s="160"/>
      <c r="EH140" s="160"/>
      <c r="EI140" s="160"/>
      <c r="EJ140" s="160"/>
      <c r="EK140" s="160"/>
      <c r="EL140" s="160"/>
      <c r="EM140" s="160"/>
      <c r="EN140" s="160"/>
      <c r="EO140" s="160"/>
      <c r="EP140" s="160"/>
      <c r="EQ140" s="160"/>
      <c r="ER140" s="160"/>
      <c r="ES140" s="160"/>
      <c r="ET140" s="160"/>
      <c r="EU140" s="160"/>
      <c r="EV140" s="160"/>
      <c r="EW140" s="160"/>
      <c r="EX140" s="160"/>
      <c r="EY140" s="160"/>
      <c r="EZ140" s="160"/>
      <c r="FA140" s="160"/>
      <c r="FB140" s="160"/>
      <c r="FC140" s="160"/>
      <c r="FD140" s="160"/>
      <c r="FE140" s="160"/>
      <c r="FF140" s="160"/>
      <c r="FG140" s="160"/>
      <c r="FH140" s="160"/>
      <c r="FI140" s="160"/>
      <c r="FJ140" s="160"/>
      <c r="FK140" s="160"/>
      <c r="FL140" s="160"/>
      <c r="FM140" s="160"/>
      <c r="FN140" s="160"/>
      <c r="FO140" s="160"/>
      <c r="FP140" s="160"/>
      <c r="FQ140" s="160"/>
      <c r="FR140" s="160"/>
      <c r="FS140" s="160"/>
      <c r="FT140" s="160"/>
      <c r="FU140" s="160"/>
      <c r="FV140" s="160"/>
      <c r="FW140" s="160"/>
      <c r="FX140" s="160"/>
      <c r="FY140" s="160"/>
      <c r="FZ140" s="160"/>
      <c r="GA140" s="160"/>
      <c r="GB140" s="160"/>
      <c r="GC140" s="160"/>
      <c r="GD140" s="160"/>
      <c r="GE140" s="160"/>
      <c r="GF140" s="160"/>
      <c r="GG140" s="160"/>
      <c r="GH140" s="160"/>
      <c r="GI140" s="160"/>
      <c r="GJ140" s="160"/>
      <c r="GK140" s="160"/>
      <c r="GL140" s="160"/>
      <c r="GM140" s="160"/>
      <c r="GN140" s="160"/>
      <c r="GO140" s="160"/>
      <c r="GP140" s="160"/>
      <c r="GQ140" s="160"/>
      <c r="GR140" s="160"/>
      <c r="GS140" s="160"/>
      <c r="GT140" s="160"/>
      <c r="GU140" s="160"/>
      <c r="GV140" s="160"/>
      <c r="GW140" s="160"/>
      <c r="GX140" s="160"/>
      <c r="GY140" s="160"/>
      <c r="GZ140" s="160"/>
      <c r="HA140" s="160"/>
      <c r="HB140" s="160"/>
      <c r="HC140" s="160"/>
      <c r="HD140" s="160"/>
      <c r="HE140" s="160"/>
      <c r="HF140" s="160"/>
      <c r="HG140" s="160"/>
      <c r="HH140" s="160"/>
      <c r="HI140" s="160"/>
      <c r="HJ140" s="160"/>
      <c r="HK140" s="160"/>
      <c r="HL140" s="160"/>
      <c r="HM140" s="160"/>
      <c r="HN140" s="160"/>
      <c r="HO140" s="160"/>
      <c r="HP140" s="160"/>
      <c r="HQ140" s="160"/>
      <c r="HR140" s="160"/>
      <c r="HS140" s="160"/>
      <c r="HT140" s="160"/>
      <c r="HU140" s="160"/>
      <c r="HV140" s="160"/>
      <c r="HW140" s="160"/>
      <c r="HX140" s="160"/>
      <c r="HY140" s="160"/>
      <c r="HZ140" s="160"/>
      <c r="IA140" s="160"/>
      <c r="IB140" s="160"/>
      <c r="IC140" s="160"/>
      <c r="ID140" s="160"/>
      <c r="IE140" s="160"/>
      <c r="IF140" s="160"/>
      <c r="IG140" s="160"/>
      <c r="IH140" s="160"/>
      <c r="II140" s="160"/>
      <c r="IJ140" s="160"/>
      <c r="IK140" s="160"/>
      <c r="IL140" s="160"/>
      <c r="IM140" s="160"/>
      <c r="IN140" s="160"/>
      <c r="IO140" s="160"/>
      <c r="IP140" s="160"/>
      <c r="IQ140" s="160"/>
      <c r="IR140" s="160"/>
      <c r="IS140" s="160"/>
      <c r="IT140" s="160"/>
      <c r="IU140" s="160"/>
      <c r="IV140" s="160"/>
      <c r="IW140" s="160"/>
      <c r="IX140" s="160"/>
      <c r="IY140" s="160"/>
      <c r="IZ140" s="160"/>
      <c r="JA140" s="160"/>
      <c r="JB140" s="160"/>
      <c r="JC140" s="160"/>
      <c r="JD140" s="160"/>
      <c r="JE140" s="160"/>
      <c r="JF140" s="160"/>
      <c r="JG140" s="160"/>
      <c r="JH140" s="160"/>
      <c r="JI140" s="160"/>
      <c r="JJ140" s="160"/>
      <c r="JK140" s="160"/>
      <c r="JL140" s="160"/>
      <c r="JM140" s="160"/>
      <c r="JN140" s="160"/>
      <c r="JO140" s="160"/>
      <c r="JP140" s="160"/>
      <c r="JQ140" s="160"/>
      <c r="JR140" s="160"/>
      <c r="JS140" s="160"/>
      <c r="JT140" s="160"/>
      <c r="JU140" s="160"/>
      <c r="JV140" s="160"/>
      <c r="JW140" s="160"/>
      <c r="JX140" s="160"/>
    </row>
    <row r="141" spans="1:284" ht="15" thickBot="1">
      <c r="A141" s="361" t="s">
        <v>160</v>
      </c>
      <c r="B141" s="361"/>
      <c r="C141" s="180" t="s">
        <v>97</v>
      </c>
      <c r="D141" s="117">
        <v>24.45</v>
      </c>
      <c r="E141" s="117">
        <v>23.855951307484201</v>
      </c>
      <c r="F141" s="117">
        <v>23.1</v>
      </c>
      <c r="G141" s="117">
        <v>22.11</v>
      </c>
      <c r="H141" s="169">
        <v>21.29</v>
      </c>
      <c r="I141" s="169">
        <v>19.13</v>
      </c>
    </row>
    <row r="142" spans="1:284" ht="23.25" customHeight="1" thickTop="1">
      <c r="A142" s="386"/>
      <c r="B142" s="386"/>
      <c r="C142" s="386"/>
      <c r="D142" s="386"/>
      <c r="E142" s="386"/>
      <c r="F142" s="386"/>
      <c r="G142" s="386"/>
    </row>
    <row r="143" spans="1:284">
      <c r="A143" s="214"/>
      <c r="D143" s="278"/>
    </row>
    <row r="144" spans="1:284">
      <c r="A144" s="353" t="s">
        <v>161</v>
      </c>
      <c r="B144" s="353"/>
      <c r="C144" s="353"/>
      <c r="D144" s="353"/>
      <c r="E144" s="353"/>
      <c r="F144" s="353"/>
      <c r="G144" s="353"/>
      <c r="I144" s="231"/>
      <c r="J144" s="231"/>
      <c r="K144" s="231"/>
    </row>
    <row r="145" spans="1:12">
      <c r="A145" s="348" t="s">
        <v>41</v>
      </c>
      <c r="B145" s="348"/>
      <c r="C145" s="163" t="s">
        <v>42</v>
      </c>
      <c r="D145" s="164">
        <v>2024</v>
      </c>
      <c r="E145" s="164">
        <v>2023</v>
      </c>
      <c r="F145" s="164">
        <v>2022</v>
      </c>
      <c r="G145" s="164">
        <v>2021</v>
      </c>
      <c r="H145" s="164">
        <v>2020</v>
      </c>
      <c r="I145" s="164">
        <v>2019</v>
      </c>
    </row>
    <row r="146" spans="1:12">
      <c r="A146" s="360" t="s">
        <v>162</v>
      </c>
      <c r="B146" s="360"/>
      <c r="C146" s="180" t="s">
        <v>68</v>
      </c>
      <c r="D146" s="117">
        <f>SUM(D147:D150)</f>
        <v>284861.58046000003</v>
      </c>
      <c r="E146" s="117">
        <v>160885.77720000001</v>
      </c>
      <c r="F146" s="117">
        <v>320813.40000000002</v>
      </c>
      <c r="G146" s="117">
        <v>357214.01</v>
      </c>
      <c r="H146" s="117">
        <v>279286.75</v>
      </c>
      <c r="I146" s="117">
        <v>414012.78</v>
      </c>
      <c r="J146" s="275"/>
    </row>
    <row r="147" spans="1:12">
      <c r="A147" s="361" t="s">
        <v>150</v>
      </c>
      <c r="B147" s="361"/>
      <c r="C147" s="180" t="s">
        <v>68</v>
      </c>
      <c r="D147" s="117">
        <v>182661.674</v>
      </c>
      <c r="E147" s="117">
        <v>5478.6139999999996</v>
      </c>
      <c r="F147" s="117">
        <v>1827.42</v>
      </c>
      <c r="G147" s="117">
        <v>42097.84</v>
      </c>
      <c r="H147" s="117">
        <v>25.06</v>
      </c>
      <c r="I147" s="117">
        <v>24.6</v>
      </c>
    </row>
    <row r="148" spans="1:12">
      <c r="A148" s="361" t="s">
        <v>151</v>
      </c>
      <c r="B148" s="361"/>
      <c r="C148" s="180" t="s">
        <v>68</v>
      </c>
      <c r="D148" s="117">
        <v>29756.60138</v>
      </c>
      <c r="E148" s="117">
        <v>73325.685320000004</v>
      </c>
      <c r="F148" s="117">
        <v>153484.29999999999</v>
      </c>
      <c r="G148" s="117">
        <v>79617.899999999994</v>
      </c>
      <c r="H148" s="117">
        <v>64747.03</v>
      </c>
      <c r="I148" s="117">
        <v>65294.27</v>
      </c>
    </row>
    <row r="149" spans="1:12">
      <c r="A149" s="361" t="s">
        <v>152</v>
      </c>
      <c r="B149" s="361"/>
      <c r="C149" s="180" t="s">
        <v>68</v>
      </c>
      <c r="D149" s="117">
        <v>69289.404299999995</v>
      </c>
      <c r="E149" s="117">
        <v>76072.019</v>
      </c>
      <c r="F149" s="117">
        <v>21190.37</v>
      </c>
      <c r="G149" s="117">
        <v>228658.34</v>
      </c>
      <c r="H149" s="117">
        <v>212373.35</v>
      </c>
      <c r="I149" s="117">
        <v>345905.39</v>
      </c>
    </row>
    <row r="150" spans="1:12">
      <c r="A150" s="361" t="s">
        <v>153</v>
      </c>
      <c r="B150" s="361"/>
      <c r="C150" s="180" t="s">
        <v>68</v>
      </c>
      <c r="D150" s="117">
        <v>3153.9007799999999</v>
      </c>
      <c r="E150" s="117">
        <v>6009.45885</v>
      </c>
      <c r="F150" s="117">
        <v>144311.31</v>
      </c>
      <c r="G150" s="117">
        <v>6839.93</v>
      </c>
      <c r="H150" s="117">
        <v>2141.31</v>
      </c>
      <c r="I150" s="117">
        <v>2788.52</v>
      </c>
    </row>
    <row r="151" spans="1:12">
      <c r="A151" s="360" t="s">
        <v>154</v>
      </c>
      <c r="B151" s="360"/>
      <c r="C151" s="180" t="s">
        <v>97</v>
      </c>
      <c r="D151" s="321">
        <v>74.569999999999993</v>
      </c>
      <c r="E151" s="117">
        <v>48.98</v>
      </c>
      <c r="F151" s="117">
        <v>48.41</v>
      </c>
      <c r="G151" s="117">
        <v>34.07</v>
      </c>
      <c r="H151" s="117">
        <v>23.19</v>
      </c>
      <c r="I151" s="117">
        <v>15.78</v>
      </c>
      <c r="J151" s="275"/>
    </row>
    <row r="152" spans="1:12">
      <c r="A152" s="387" t="s">
        <v>163</v>
      </c>
      <c r="B152" s="387"/>
      <c r="C152" s="201" t="s">
        <v>113</v>
      </c>
      <c r="D152" s="107">
        <f>D146/(经济类!C7*100)</f>
        <v>0.93815577874180178</v>
      </c>
      <c r="E152" s="169">
        <v>0.55000000000000004</v>
      </c>
      <c r="F152" s="169">
        <v>1.19</v>
      </c>
      <c r="G152" s="169">
        <v>1.59</v>
      </c>
      <c r="H152" s="169">
        <v>1.63</v>
      </c>
      <c r="I152" s="169">
        <v>3.04</v>
      </c>
      <c r="J152" s="275"/>
    </row>
    <row r="153" spans="1:12">
      <c r="A153" s="160"/>
      <c r="B153" s="160"/>
      <c r="C153" s="160"/>
      <c r="D153" s="160"/>
      <c r="E153" s="160"/>
      <c r="F153" s="160"/>
      <c r="G153" s="160"/>
    </row>
    <row r="154" spans="1:12">
      <c r="A154" s="353" t="s">
        <v>164</v>
      </c>
      <c r="B154" s="353"/>
      <c r="C154" s="353"/>
      <c r="D154" s="353"/>
      <c r="E154" s="353"/>
      <c r="F154" s="353"/>
      <c r="G154" s="353"/>
    </row>
    <row r="155" spans="1:12">
      <c r="A155" s="348" t="s">
        <v>41</v>
      </c>
      <c r="B155" s="348"/>
      <c r="C155" s="163" t="s">
        <v>42</v>
      </c>
      <c r="D155" s="164">
        <v>2024</v>
      </c>
      <c r="E155" s="164">
        <v>2023</v>
      </c>
      <c r="F155" s="164">
        <v>2022</v>
      </c>
      <c r="G155" s="164">
        <v>2021</v>
      </c>
      <c r="H155" s="164">
        <v>2020</v>
      </c>
      <c r="I155" s="164">
        <v>2019</v>
      </c>
    </row>
    <row r="156" spans="1:12">
      <c r="A156" s="361" t="s">
        <v>165</v>
      </c>
      <c r="B156" s="361"/>
      <c r="C156" s="180" t="s">
        <v>68</v>
      </c>
      <c r="D156" s="220">
        <v>668.59182895590902</v>
      </c>
      <c r="E156" s="220">
        <v>687.19</v>
      </c>
      <c r="F156" s="220">
        <v>802.22</v>
      </c>
      <c r="G156" s="220">
        <v>888.41</v>
      </c>
      <c r="H156" s="117">
        <v>768.81</v>
      </c>
      <c r="I156" s="117">
        <v>957.17</v>
      </c>
      <c r="J156" s="275"/>
      <c r="K156" s="275"/>
      <c r="L156" s="277"/>
    </row>
    <row r="157" spans="1:12">
      <c r="A157" s="361" t="s">
        <v>166</v>
      </c>
      <c r="B157" s="361"/>
      <c r="C157" s="180" t="s">
        <v>68</v>
      </c>
      <c r="D157" s="220">
        <v>1401.88</v>
      </c>
      <c r="E157" s="220">
        <v>1348.22</v>
      </c>
      <c r="F157" s="220">
        <v>1248.7</v>
      </c>
      <c r="G157" s="220">
        <v>1483.64</v>
      </c>
      <c r="H157" s="117">
        <v>1344.86</v>
      </c>
      <c r="I157" s="117">
        <v>1380.713</v>
      </c>
      <c r="J157" s="275"/>
      <c r="K157" s="275"/>
      <c r="L157" s="277"/>
    </row>
    <row r="158" spans="1:12">
      <c r="A158" s="361" t="s">
        <v>167</v>
      </c>
      <c r="B158" s="361"/>
      <c r="C158" s="180" t="s">
        <v>68</v>
      </c>
      <c r="D158" s="117">
        <v>337.55610298680602</v>
      </c>
      <c r="E158" s="117">
        <v>611.51</v>
      </c>
      <c r="F158" s="117">
        <v>616.23</v>
      </c>
      <c r="G158" s="117">
        <v>754.3</v>
      </c>
      <c r="H158" s="117">
        <v>646.6</v>
      </c>
      <c r="I158" s="117">
        <v>643.5</v>
      </c>
      <c r="J158" s="275"/>
      <c r="K158" s="275"/>
      <c r="L158" s="277"/>
    </row>
    <row r="159" spans="1:12">
      <c r="A159" s="361" t="s">
        <v>168</v>
      </c>
      <c r="B159" s="361"/>
      <c r="C159" s="180" t="s">
        <v>68</v>
      </c>
      <c r="D159" s="117">
        <v>82.467309745563597</v>
      </c>
      <c r="E159" s="117">
        <v>78.55</v>
      </c>
      <c r="F159" s="117">
        <v>69.44</v>
      </c>
      <c r="G159" s="117">
        <v>76.91</v>
      </c>
      <c r="H159" s="117">
        <v>102.12</v>
      </c>
      <c r="I159" s="117">
        <v>48.38</v>
      </c>
    </row>
    <row r="160" spans="1:12">
      <c r="A160" s="361" t="s">
        <v>169</v>
      </c>
      <c r="B160" s="361"/>
      <c r="C160" s="180" t="s">
        <v>68</v>
      </c>
      <c r="D160" s="117">
        <v>1</v>
      </c>
      <c r="E160" s="117">
        <v>2.0099999999999998</v>
      </c>
      <c r="F160" s="117">
        <v>1.07</v>
      </c>
      <c r="G160" s="117">
        <v>0.22</v>
      </c>
      <c r="H160" s="117">
        <v>0.12</v>
      </c>
      <c r="I160" s="117">
        <v>0.19</v>
      </c>
    </row>
    <row r="161" spans="1:9">
      <c r="A161" s="361" t="s">
        <v>170</v>
      </c>
      <c r="B161" s="361"/>
      <c r="C161" s="180" t="s">
        <v>68</v>
      </c>
      <c r="D161" s="117">
        <v>5.2848022643133303</v>
      </c>
      <c r="E161" s="117">
        <v>0.87</v>
      </c>
      <c r="F161" s="117">
        <v>0.34</v>
      </c>
      <c r="G161" s="117">
        <v>1</v>
      </c>
      <c r="H161" s="117">
        <v>0.33</v>
      </c>
      <c r="I161" s="117">
        <v>0.01</v>
      </c>
    </row>
    <row r="162" spans="1:9">
      <c r="A162" s="361" t="s">
        <v>171</v>
      </c>
      <c r="B162" s="361"/>
      <c r="C162" s="180" t="s">
        <v>68</v>
      </c>
      <c r="D162" s="221">
        <v>0.23182004286066701</v>
      </c>
      <c r="E162" s="221">
        <v>1.25</v>
      </c>
      <c r="F162" s="221">
        <v>0.01</v>
      </c>
      <c r="G162" s="221">
        <v>0</v>
      </c>
      <c r="H162" s="117">
        <v>0.01</v>
      </c>
      <c r="I162" s="49" t="s">
        <v>55</v>
      </c>
    </row>
    <row r="163" spans="1:9">
      <c r="A163" s="361" t="s">
        <v>172</v>
      </c>
      <c r="B163" s="361"/>
      <c r="C163" s="180" t="s">
        <v>68</v>
      </c>
      <c r="D163" s="117">
        <v>0.87158366568437196</v>
      </c>
      <c r="E163" s="117">
        <v>0.8</v>
      </c>
      <c r="F163" s="117">
        <v>1.1100000000000001</v>
      </c>
      <c r="G163" s="117">
        <v>1.28</v>
      </c>
      <c r="H163" s="117">
        <v>0.97</v>
      </c>
      <c r="I163" s="117">
        <v>1.08</v>
      </c>
    </row>
    <row r="164" spans="1:9">
      <c r="A164" s="361" t="s">
        <v>173</v>
      </c>
      <c r="B164" s="361"/>
      <c r="C164" s="180" t="s">
        <v>68</v>
      </c>
      <c r="D164" s="117">
        <v>0.70748219161995296</v>
      </c>
      <c r="E164" s="117">
        <v>0.85</v>
      </c>
      <c r="F164" s="117">
        <v>0.77</v>
      </c>
      <c r="G164" s="117">
        <v>0.83</v>
      </c>
      <c r="H164" s="117">
        <v>0.76</v>
      </c>
      <c r="I164" s="117">
        <v>0.91</v>
      </c>
    </row>
    <row r="165" spans="1:9">
      <c r="A165" s="361" t="s">
        <v>174</v>
      </c>
      <c r="B165" s="361"/>
      <c r="C165" s="180" t="s">
        <v>68</v>
      </c>
      <c r="D165" s="117">
        <v>5.74569970153E-2</v>
      </c>
      <c r="E165" s="117">
        <v>0.04</v>
      </c>
      <c r="F165" s="117">
        <v>3.4000000000000002E-2</v>
      </c>
      <c r="G165" s="117">
        <v>0.1</v>
      </c>
      <c r="H165" s="117">
        <v>0.02</v>
      </c>
      <c r="I165" s="117">
        <v>0.02</v>
      </c>
    </row>
    <row r="166" spans="1:9" ht="14.4" customHeight="1" thickBot="1">
      <c r="A166" s="393" t="s">
        <v>175</v>
      </c>
      <c r="B166" s="393"/>
      <c r="C166" s="201" t="s">
        <v>68</v>
      </c>
      <c r="D166" s="107" t="s">
        <v>55</v>
      </c>
      <c r="E166" s="169">
        <v>0.51</v>
      </c>
      <c r="F166" s="169">
        <v>0.84</v>
      </c>
      <c r="G166" s="169">
        <v>0.19</v>
      </c>
      <c r="H166" s="169">
        <v>0.22</v>
      </c>
      <c r="I166" s="68" t="s">
        <v>55</v>
      </c>
    </row>
    <row r="167" spans="1:9" ht="15" thickTop="1">
      <c r="A167" s="394" t="s">
        <v>60</v>
      </c>
      <c r="B167" s="394"/>
      <c r="C167" s="394"/>
      <c r="D167" s="394"/>
      <c r="E167" s="394"/>
      <c r="F167" s="394"/>
      <c r="G167" s="394"/>
    </row>
    <row r="168" spans="1:9">
      <c r="A168" s="395" t="s">
        <v>176</v>
      </c>
      <c r="B168" s="395"/>
      <c r="C168" s="395"/>
      <c r="D168" s="395"/>
      <c r="E168" s="395"/>
      <c r="F168" s="395"/>
      <c r="G168" s="395"/>
    </row>
    <row r="169" spans="1:9">
      <c r="A169" s="395" t="s">
        <v>177</v>
      </c>
      <c r="B169" s="395"/>
      <c r="C169" s="395"/>
      <c r="D169" s="395"/>
      <c r="E169" s="395"/>
      <c r="F169" s="395"/>
      <c r="G169" s="395"/>
    </row>
    <row r="170" spans="1:9">
      <c r="A170" s="222" t="s">
        <v>178</v>
      </c>
      <c r="B170" s="222"/>
      <c r="C170" s="222"/>
      <c r="D170" s="222"/>
      <c r="E170" s="222"/>
      <c r="F170" s="222"/>
      <c r="G170" s="222"/>
    </row>
    <row r="171" spans="1:9">
      <c r="A171" s="214"/>
    </row>
    <row r="172" spans="1:9">
      <c r="A172" s="353" t="s">
        <v>179</v>
      </c>
      <c r="B172" s="353"/>
      <c r="C172" s="353"/>
      <c r="D172" s="353"/>
      <c r="E172" s="353"/>
    </row>
    <row r="173" spans="1:9">
      <c r="A173" s="348" t="s">
        <v>41</v>
      </c>
      <c r="B173" s="348"/>
      <c r="C173" s="348"/>
      <c r="D173" s="164">
        <v>2024</v>
      </c>
      <c r="E173" s="164">
        <v>2023</v>
      </c>
      <c r="F173" s="164">
        <v>2022</v>
      </c>
      <c r="G173" s="164">
        <v>2021</v>
      </c>
      <c r="H173" s="159"/>
      <c r="I173" s="159"/>
    </row>
    <row r="174" spans="1:9">
      <c r="A174" s="365" t="s">
        <v>180</v>
      </c>
      <c r="B174" s="365"/>
      <c r="C174" s="365"/>
      <c r="D174" s="269">
        <v>61</v>
      </c>
      <c r="E174" s="223">
        <v>60</v>
      </c>
      <c r="F174" s="223">
        <v>60</v>
      </c>
      <c r="G174" s="223">
        <v>52</v>
      </c>
      <c r="H174" s="159"/>
      <c r="I174" s="159"/>
    </row>
    <row r="175" spans="1:9">
      <c r="A175" s="365" t="s">
        <v>181</v>
      </c>
      <c r="B175" s="365"/>
      <c r="C175" s="365"/>
      <c r="D175" s="269">
        <v>37</v>
      </c>
      <c r="E175" s="223">
        <v>37</v>
      </c>
      <c r="F175" s="223">
        <v>33</v>
      </c>
      <c r="G175" s="223">
        <v>37</v>
      </c>
      <c r="H175" s="159"/>
      <c r="I175" s="159"/>
    </row>
    <row r="176" spans="1:9">
      <c r="A176" s="388" t="s">
        <v>182</v>
      </c>
      <c r="B176" s="388"/>
      <c r="C176" s="388"/>
      <c r="D176" s="224">
        <v>0</v>
      </c>
      <c r="E176" s="224">
        <v>0</v>
      </c>
      <c r="F176" s="224">
        <v>0</v>
      </c>
      <c r="G176" s="224">
        <v>0</v>
      </c>
      <c r="H176" s="159"/>
      <c r="I176" s="159"/>
    </row>
    <row r="177" spans="1:9">
      <c r="A177" s="225"/>
      <c r="B177" s="225"/>
      <c r="C177" s="225"/>
      <c r="D177" s="225"/>
      <c r="E177" s="226"/>
    </row>
    <row r="178" spans="1:9">
      <c r="A178" s="353" t="s">
        <v>183</v>
      </c>
      <c r="B178" s="353"/>
      <c r="C178" s="353"/>
      <c r="D178" s="353"/>
      <c r="E178" s="353"/>
    </row>
    <row r="179" spans="1:9">
      <c r="A179" s="348" t="s">
        <v>41</v>
      </c>
      <c r="B179" s="348"/>
      <c r="C179" s="348"/>
      <c r="D179" s="164">
        <v>2024</v>
      </c>
      <c r="E179" s="164">
        <v>2023</v>
      </c>
      <c r="F179" s="164">
        <v>2022</v>
      </c>
      <c r="G179" s="164">
        <v>2021</v>
      </c>
      <c r="H179" s="159"/>
      <c r="I179" s="159"/>
    </row>
    <row r="180" spans="1:9">
      <c r="A180" s="389" t="s">
        <v>761</v>
      </c>
      <c r="B180" s="389"/>
      <c r="C180" s="389"/>
      <c r="D180" s="327">
        <v>1</v>
      </c>
      <c r="E180" s="328">
        <v>0.97499999999999998</v>
      </c>
      <c r="F180" s="227">
        <v>0.97499999999999998</v>
      </c>
      <c r="G180" s="227">
        <v>0.875</v>
      </c>
      <c r="H180" s="159"/>
      <c r="I180" s="159"/>
    </row>
    <row r="181" spans="1:9">
      <c r="A181" s="390" t="s">
        <v>184</v>
      </c>
      <c r="B181" s="390"/>
      <c r="C181" s="390"/>
      <c r="D181" s="329">
        <v>1</v>
      </c>
      <c r="E181" s="329">
        <v>1</v>
      </c>
      <c r="F181" s="229">
        <v>0.95599999999999996</v>
      </c>
      <c r="G181" s="228">
        <v>0.92500000000000004</v>
      </c>
      <c r="H181" s="159"/>
      <c r="I181" s="159"/>
    </row>
    <row r="182" spans="1:9">
      <c r="A182" s="391" t="s">
        <v>760</v>
      </c>
      <c r="B182" s="391"/>
      <c r="C182" s="391"/>
      <c r="D182" s="391"/>
      <c r="E182" s="391"/>
      <c r="F182" s="230"/>
    </row>
  </sheetData>
  <mergeCells count="156">
    <mergeCell ref="A174:C174"/>
    <mergeCell ref="A175:C175"/>
    <mergeCell ref="A176:C176"/>
    <mergeCell ref="A178:E178"/>
    <mergeCell ref="A179:C179"/>
    <mergeCell ref="A180:C180"/>
    <mergeCell ref="A181:C181"/>
    <mergeCell ref="A182:E182"/>
    <mergeCell ref="A28:A33"/>
    <mergeCell ref="A34:A39"/>
    <mergeCell ref="A65:B66"/>
    <mergeCell ref="A163:B163"/>
    <mergeCell ref="A164:B164"/>
    <mergeCell ref="A165:B165"/>
    <mergeCell ref="A166:B166"/>
    <mergeCell ref="A167:G167"/>
    <mergeCell ref="A168:G168"/>
    <mergeCell ref="A169:G169"/>
    <mergeCell ref="A172:E172"/>
    <mergeCell ref="A173:C173"/>
    <mergeCell ref="A154:G154"/>
    <mergeCell ref="A155:B155"/>
    <mergeCell ref="A156:B156"/>
    <mergeCell ref="A157:B157"/>
    <mergeCell ref="A158:B158"/>
    <mergeCell ref="A159:B159"/>
    <mergeCell ref="A160:B160"/>
    <mergeCell ref="A161:B161"/>
    <mergeCell ref="A162:B162"/>
    <mergeCell ref="A144:G144"/>
    <mergeCell ref="A145:B145"/>
    <mergeCell ref="A146:B146"/>
    <mergeCell ref="A147:B147"/>
    <mergeCell ref="A148:B148"/>
    <mergeCell ref="A149:B149"/>
    <mergeCell ref="A150:B150"/>
    <mergeCell ref="A151:B151"/>
    <mergeCell ref="A152:B152"/>
    <mergeCell ref="A133:B133"/>
    <mergeCell ref="A134:B134"/>
    <mergeCell ref="A135:B135"/>
    <mergeCell ref="A136:B136"/>
    <mergeCell ref="A137:B137"/>
    <mergeCell ref="A139:B139"/>
    <mergeCell ref="A140:B140"/>
    <mergeCell ref="A141:B141"/>
    <mergeCell ref="A142:G142"/>
    <mergeCell ref="A123:B123"/>
    <mergeCell ref="A124:B124"/>
    <mergeCell ref="A125:B125"/>
    <mergeCell ref="A126:B126"/>
    <mergeCell ref="A127:B127"/>
    <mergeCell ref="A129:G129"/>
    <mergeCell ref="A130:B130"/>
    <mergeCell ref="A131:B131"/>
    <mergeCell ref="A132:B132"/>
    <mergeCell ref="A113:B113"/>
    <mergeCell ref="A114:B114"/>
    <mergeCell ref="A116:B116"/>
    <mergeCell ref="A117:B117"/>
    <mergeCell ref="A118:B118"/>
    <mergeCell ref="A119:B119"/>
    <mergeCell ref="A120:G120"/>
    <mergeCell ref="C122:D122"/>
    <mergeCell ref="E122:F122"/>
    <mergeCell ref="A102:B102"/>
    <mergeCell ref="A103:B103"/>
    <mergeCell ref="A105:G105"/>
    <mergeCell ref="A106:G106"/>
    <mergeCell ref="A107:H107"/>
    <mergeCell ref="A109:B109"/>
    <mergeCell ref="A111:B111"/>
    <mergeCell ref="A112:B112"/>
    <mergeCell ref="A101:I101"/>
    <mergeCell ref="A92:B92"/>
    <mergeCell ref="A93:B93"/>
    <mergeCell ref="A95:B95"/>
    <mergeCell ref="A96:B96"/>
    <mergeCell ref="A98:B98"/>
    <mergeCell ref="A99:B99"/>
    <mergeCell ref="A100:B100"/>
    <mergeCell ref="A94:I94"/>
    <mergeCell ref="A97:I97"/>
    <mergeCell ref="A83:B83"/>
    <mergeCell ref="A84:B84"/>
    <mergeCell ref="A85:B85"/>
    <mergeCell ref="A86:B86"/>
    <mergeCell ref="A88:B88"/>
    <mergeCell ref="A89:B89"/>
    <mergeCell ref="A91:B91"/>
    <mergeCell ref="A87:I87"/>
    <mergeCell ref="A90:I90"/>
    <mergeCell ref="A74:B74"/>
    <mergeCell ref="A75:B75"/>
    <mergeCell ref="A76:D76"/>
    <mergeCell ref="A77:G77"/>
    <mergeCell ref="A78:G78"/>
    <mergeCell ref="A79:G79"/>
    <mergeCell ref="A80:E80"/>
    <mergeCell ref="A81:G81"/>
    <mergeCell ref="A82:B82"/>
    <mergeCell ref="A63:B63"/>
    <mergeCell ref="A67:B67"/>
    <mergeCell ref="A68:B68"/>
    <mergeCell ref="A69:B69"/>
    <mergeCell ref="A71:B71"/>
    <mergeCell ref="A72:B72"/>
    <mergeCell ref="A73:B73"/>
    <mergeCell ref="A64:I64"/>
    <mergeCell ref="A70:I70"/>
    <mergeCell ref="A54:B54"/>
    <mergeCell ref="A55:B55"/>
    <mergeCell ref="A56:B56"/>
    <mergeCell ref="A57:B57"/>
    <mergeCell ref="A58:B58"/>
    <mergeCell ref="A59:B59"/>
    <mergeCell ref="A60:B60"/>
    <mergeCell ref="A61:B61"/>
    <mergeCell ref="A62:B62"/>
    <mergeCell ref="A45:B45"/>
    <mergeCell ref="A46:B46"/>
    <mergeCell ref="A47:B47"/>
    <mergeCell ref="A48:B48"/>
    <mergeCell ref="A49:B49"/>
    <mergeCell ref="A50:B50"/>
    <mergeCell ref="A51:B51"/>
    <mergeCell ref="A53:B53"/>
    <mergeCell ref="A52:I52"/>
    <mergeCell ref="A23:G23"/>
    <mergeCell ref="A24:G24"/>
    <mergeCell ref="A26:G26"/>
    <mergeCell ref="A27:B27"/>
    <mergeCell ref="A41:B41"/>
    <mergeCell ref="A42:B42"/>
    <mergeCell ref="A43:B43"/>
    <mergeCell ref="A44:B44"/>
    <mergeCell ref="A40:I40"/>
    <mergeCell ref="A25:G25"/>
    <mergeCell ref="A17:B17"/>
    <mergeCell ref="A14:B14"/>
    <mergeCell ref="A15:B15"/>
    <mergeCell ref="A16:B16"/>
    <mergeCell ref="A18:B18"/>
    <mergeCell ref="A19:G19"/>
    <mergeCell ref="A20:G20"/>
    <mergeCell ref="A21:G21"/>
    <mergeCell ref="A22:F22"/>
    <mergeCell ref="A1:H1"/>
    <mergeCell ref="A5:B5"/>
    <mergeCell ref="A6:B6"/>
    <mergeCell ref="A7:B7"/>
    <mergeCell ref="A8:B8"/>
    <mergeCell ref="A9:B9"/>
    <mergeCell ref="A11:G11"/>
    <mergeCell ref="A12:B12"/>
    <mergeCell ref="A13:B13"/>
  </mergeCells>
  <phoneticPr fontId="4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U135"/>
  <sheetViews>
    <sheetView topLeftCell="A112" zoomScaleNormal="100" workbookViewId="0">
      <selection activeCell="M54" sqref="M54"/>
    </sheetView>
  </sheetViews>
  <sheetFormatPr defaultColWidth="9.109375" defaultRowHeight="14.4"/>
  <cols>
    <col min="1" max="1" width="51.109375" style="40" customWidth="1"/>
    <col min="2" max="2" width="17" style="40" customWidth="1"/>
    <col min="3" max="3" width="21.88671875" style="40" customWidth="1"/>
    <col min="4" max="4" width="20" style="40" customWidth="1"/>
    <col min="5" max="5" width="21.44140625" style="40" customWidth="1"/>
    <col min="6" max="6" width="20" style="40" customWidth="1"/>
    <col min="7" max="7" width="22.88671875" style="41" customWidth="1"/>
    <col min="8" max="8" width="13.21875" style="41" customWidth="1"/>
    <col min="9" max="16384" width="9.109375" style="41"/>
  </cols>
  <sheetData>
    <row r="1" spans="1:10" ht="36" customHeight="1">
      <c r="A1" s="396" t="str">
        <f>环境类!A1</f>
        <v>紫金矿业ESG数据绩效表（2024）</v>
      </c>
      <c r="B1" s="396"/>
      <c r="C1" s="396"/>
      <c r="D1" s="396"/>
      <c r="E1" s="396"/>
      <c r="F1" s="396"/>
      <c r="G1" s="2" t="str">
        <f>环境类!I1</f>
        <v>发布/更新时间:2025/3/21</v>
      </c>
    </row>
    <row r="2" spans="1:10" ht="25.8">
      <c r="A2" s="1" t="s">
        <v>185</v>
      </c>
      <c r="B2" s="1"/>
      <c r="C2" s="1"/>
      <c r="D2" s="1"/>
      <c r="E2" s="1"/>
      <c r="F2" s="1"/>
    </row>
    <row r="3" spans="1:10" ht="20.399999999999999">
      <c r="A3" s="71"/>
      <c r="B3" s="71"/>
      <c r="C3" s="71"/>
      <c r="D3" s="280"/>
      <c r="E3" s="71"/>
      <c r="F3" s="71"/>
    </row>
    <row r="4" spans="1:10">
      <c r="A4" s="397" t="s">
        <v>186</v>
      </c>
      <c r="B4" s="397"/>
      <c r="C4" s="397"/>
      <c r="D4" s="397"/>
      <c r="E4" s="397"/>
      <c r="F4" s="397"/>
    </row>
    <row r="5" spans="1:10">
      <c r="A5" s="43" t="s">
        <v>41</v>
      </c>
      <c r="B5" s="43" t="s">
        <v>42</v>
      </c>
      <c r="C5" s="44">
        <v>2024</v>
      </c>
      <c r="D5" s="44">
        <v>2023</v>
      </c>
      <c r="E5" s="44">
        <v>2022</v>
      </c>
      <c r="F5" s="44">
        <v>2021</v>
      </c>
      <c r="G5" s="44">
        <v>2020</v>
      </c>
      <c r="H5" s="44">
        <v>2019</v>
      </c>
    </row>
    <row r="6" spans="1:10">
      <c r="A6" s="398" t="s">
        <v>187</v>
      </c>
      <c r="B6" s="398"/>
      <c r="C6" s="398"/>
      <c r="D6" s="398"/>
      <c r="E6" s="398"/>
      <c r="F6" s="398"/>
      <c r="G6" s="398"/>
      <c r="H6" s="398"/>
    </row>
    <row r="7" spans="1:10">
      <c r="A7" s="138" t="s">
        <v>188</v>
      </c>
      <c r="B7" s="45" t="s">
        <v>189</v>
      </c>
      <c r="C7" s="252">
        <v>55690</v>
      </c>
      <c r="D7" s="252">
        <v>55239</v>
      </c>
      <c r="E7" s="252">
        <v>48836</v>
      </c>
      <c r="F7" s="252">
        <v>43876</v>
      </c>
      <c r="G7" s="252">
        <v>36860</v>
      </c>
      <c r="H7" s="182">
        <v>36605</v>
      </c>
    </row>
    <row r="8" spans="1:10">
      <c r="A8" s="244" t="s">
        <v>190</v>
      </c>
      <c r="B8" s="45" t="s">
        <v>189</v>
      </c>
      <c r="C8" s="252">
        <v>37458</v>
      </c>
      <c r="D8" s="252">
        <v>30459</v>
      </c>
      <c r="E8" s="252">
        <v>28222</v>
      </c>
      <c r="F8" s="49" t="s">
        <v>55</v>
      </c>
      <c r="G8" s="49" t="s">
        <v>55</v>
      </c>
      <c r="H8" s="49" t="s">
        <v>55</v>
      </c>
    </row>
    <row r="9" spans="1:10">
      <c r="A9" s="398" t="s">
        <v>191</v>
      </c>
      <c r="B9" s="398"/>
      <c r="C9" s="398"/>
      <c r="D9" s="398"/>
      <c r="E9" s="398"/>
      <c r="F9" s="398"/>
      <c r="G9" s="398"/>
      <c r="H9" s="398"/>
    </row>
    <row r="10" spans="1:10">
      <c r="A10" s="243" t="s">
        <v>192</v>
      </c>
      <c r="B10" s="45" t="s">
        <v>97</v>
      </c>
      <c r="C10" s="121">
        <v>85.63</v>
      </c>
      <c r="D10" s="49">
        <v>85.08</v>
      </c>
      <c r="E10" s="49">
        <v>85.08</v>
      </c>
      <c r="F10" s="49">
        <v>84.39</v>
      </c>
      <c r="G10" s="49">
        <v>83.86</v>
      </c>
      <c r="H10" s="49">
        <v>83.88</v>
      </c>
    </row>
    <row r="11" spans="1:10">
      <c r="A11" s="243" t="s">
        <v>193</v>
      </c>
      <c r="B11" s="45" t="s">
        <v>97</v>
      </c>
      <c r="C11" s="121">
        <v>14.37</v>
      </c>
      <c r="D11" s="49">
        <v>14.92</v>
      </c>
      <c r="E11" s="49">
        <v>14.92</v>
      </c>
      <c r="F11" s="49">
        <v>15.61</v>
      </c>
      <c r="G11" s="49">
        <v>16.14</v>
      </c>
      <c r="H11" s="49">
        <v>16.12</v>
      </c>
      <c r="I11" s="120"/>
    </row>
    <row r="12" spans="1:10">
      <c r="A12" s="398" t="s">
        <v>194</v>
      </c>
      <c r="B12" s="398"/>
      <c r="C12" s="398"/>
      <c r="D12" s="398"/>
      <c r="E12" s="398"/>
      <c r="F12" s="398"/>
      <c r="G12" s="398"/>
      <c r="H12" s="398"/>
    </row>
    <row r="13" spans="1:10">
      <c r="A13" s="243" t="s">
        <v>195</v>
      </c>
      <c r="B13" s="45" t="s">
        <v>97</v>
      </c>
      <c r="C13" s="49">
        <v>24.29</v>
      </c>
      <c r="D13" s="49">
        <v>23.65</v>
      </c>
      <c r="E13" s="49">
        <v>25.38</v>
      </c>
      <c r="F13" s="49">
        <v>23.38</v>
      </c>
      <c r="G13" s="49">
        <v>17.010000000000002</v>
      </c>
      <c r="H13" s="49">
        <v>17.48</v>
      </c>
    </row>
    <row r="14" spans="1:10">
      <c r="A14" s="243" t="s">
        <v>196</v>
      </c>
      <c r="B14" s="45" t="s">
        <v>97</v>
      </c>
      <c r="C14" s="49">
        <v>61.41</v>
      </c>
      <c r="D14" s="49">
        <v>61.53</v>
      </c>
      <c r="E14" s="49">
        <v>59.91</v>
      </c>
      <c r="F14" s="49">
        <v>60.93</v>
      </c>
      <c r="G14" s="49">
        <v>63.75</v>
      </c>
      <c r="H14" s="72">
        <v>60.1</v>
      </c>
    </row>
    <row r="15" spans="1:10">
      <c r="A15" s="243" t="s">
        <v>197</v>
      </c>
      <c r="B15" s="45" t="s">
        <v>97</v>
      </c>
      <c r="C15" s="49">
        <v>14.31</v>
      </c>
      <c r="D15" s="49">
        <v>14.83</v>
      </c>
      <c r="E15" s="49">
        <v>14.71</v>
      </c>
      <c r="F15" s="49">
        <v>15.69</v>
      </c>
      <c r="G15" s="49">
        <v>19.239999999999998</v>
      </c>
      <c r="H15" s="49">
        <v>19.43</v>
      </c>
    </row>
    <row r="16" spans="1:10" s="69" customFormat="1">
      <c r="A16" s="73" t="s">
        <v>198</v>
      </c>
      <c r="B16" s="73" t="s">
        <v>97</v>
      </c>
      <c r="C16" s="74">
        <v>95.98</v>
      </c>
      <c r="D16" s="74">
        <v>95.85</v>
      </c>
      <c r="E16" s="74">
        <v>96.29</v>
      </c>
      <c r="F16" s="75">
        <v>96.04</v>
      </c>
      <c r="G16" s="75">
        <v>95.25</v>
      </c>
      <c r="H16" s="75">
        <v>95.11</v>
      </c>
      <c r="I16" s="41"/>
      <c r="J16" s="41"/>
    </row>
    <row r="17" spans="1:10" s="69" customFormat="1">
      <c r="A17" s="76"/>
      <c r="B17" s="77"/>
      <c r="C17" s="78"/>
      <c r="D17" s="78"/>
      <c r="E17" s="78"/>
      <c r="F17" s="78"/>
      <c r="G17" s="79"/>
    </row>
    <row r="18" spans="1:10">
      <c r="A18" s="397" t="s">
        <v>199</v>
      </c>
      <c r="B18" s="397"/>
      <c r="C18" s="397"/>
      <c r="D18" s="397"/>
      <c r="E18" s="397"/>
      <c r="F18" s="397"/>
      <c r="G18" s="80"/>
    </row>
    <row r="19" spans="1:10">
      <c r="A19" s="54" t="s">
        <v>41</v>
      </c>
      <c r="B19" s="54" t="s">
        <v>42</v>
      </c>
      <c r="C19" s="55">
        <v>2024</v>
      </c>
      <c r="D19" s="55">
        <v>2023</v>
      </c>
      <c r="E19" s="55">
        <v>2022</v>
      </c>
      <c r="F19" s="55">
        <v>2021</v>
      </c>
      <c r="G19" s="55">
        <v>2020</v>
      </c>
      <c r="H19" s="55">
        <v>2019</v>
      </c>
      <c r="I19" s="80"/>
    </row>
    <row r="20" spans="1:10" s="69" customFormat="1">
      <c r="A20" s="81" t="s">
        <v>200</v>
      </c>
      <c r="B20" s="82" t="s">
        <v>189</v>
      </c>
      <c r="C20" s="83">
        <v>7373</v>
      </c>
      <c r="D20" s="83">
        <v>7570</v>
      </c>
      <c r="E20" s="83">
        <v>4960</v>
      </c>
      <c r="F20" s="83">
        <v>7016</v>
      </c>
      <c r="G20" s="83">
        <v>255</v>
      </c>
      <c r="H20" s="49" t="s">
        <v>55</v>
      </c>
      <c r="I20" s="79"/>
    </row>
    <row r="21" spans="1:10" s="69" customFormat="1">
      <c r="A21" s="81" t="s">
        <v>201</v>
      </c>
      <c r="B21" s="82" t="s">
        <v>97</v>
      </c>
      <c r="C21" s="253">
        <v>8.49</v>
      </c>
      <c r="D21" s="253">
        <v>8</v>
      </c>
      <c r="E21" s="253">
        <v>8.66</v>
      </c>
      <c r="F21" s="253">
        <v>7.57</v>
      </c>
      <c r="G21" s="253">
        <v>9.31</v>
      </c>
      <c r="H21" s="253">
        <v>7.68</v>
      </c>
      <c r="I21" s="79"/>
    </row>
    <row r="22" spans="1:10">
      <c r="A22" s="398" t="s">
        <v>202</v>
      </c>
      <c r="B22" s="398"/>
      <c r="C22" s="398"/>
      <c r="D22" s="398"/>
      <c r="E22" s="398"/>
      <c r="F22" s="398"/>
      <c r="G22" s="398"/>
      <c r="H22" s="398"/>
    </row>
    <row r="23" spans="1:10">
      <c r="A23" s="45" t="s">
        <v>203</v>
      </c>
      <c r="B23" s="87" t="s">
        <v>97</v>
      </c>
      <c r="C23" s="87">
        <v>8.3800000000000008</v>
      </c>
      <c r="D23" s="88">
        <v>7.92</v>
      </c>
      <c r="E23" s="88">
        <v>8.5500000000000007</v>
      </c>
      <c r="F23" s="88">
        <v>7.25</v>
      </c>
      <c r="G23" s="88">
        <v>8.7200000000000006</v>
      </c>
      <c r="H23" s="88">
        <v>7.66</v>
      </c>
      <c r="I23" s="80"/>
    </row>
    <row r="24" spans="1:10">
      <c r="A24" s="45" t="s">
        <v>204</v>
      </c>
      <c r="B24" s="87" t="s">
        <v>97</v>
      </c>
      <c r="C24" s="87">
        <v>9.18</v>
      </c>
      <c r="D24" s="88">
        <v>8.4700000000000006</v>
      </c>
      <c r="E24" s="88">
        <v>9.33</v>
      </c>
      <c r="F24" s="88">
        <v>8.84</v>
      </c>
      <c r="G24" s="88">
        <v>12.39</v>
      </c>
      <c r="H24" s="88">
        <v>7.74</v>
      </c>
      <c r="I24" s="80"/>
    </row>
    <row r="25" spans="1:10">
      <c r="A25" s="398" t="s">
        <v>205</v>
      </c>
      <c r="B25" s="398"/>
      <c r="C25" s="398"/>
      <c r="D25" s="398"/>
      <c r="E25" s="398"/>
      <c r="F25" s="398"/>
      <c r="G25" s="398"/>
      <c r="H25" s="398"/>
    </row>
    <row r="26" spans="1:10" s="69" customFormat="1">
      <c r="A26" s="45" t="s">
        <v>206</v>
      </c>
      <c r="B26" s="87" t="s">
        <v>97</v>
      </c>
      <c r="C26" s="87">
        <v>10.88</v>
      </c>
      <c r="D26" s="88">
        <v>11.99</v>
      </c>
      <c r="E26" s="88">
        <v>11.52</v>
      </c>
      <c r="F26" s="88">
        <v>10.25</v>
      </c>
      <c r="G26" s="88">
        <v>12.42</v>
      </c>
      <c r="H26" s="88">
        <v>9.86</v>
      </c>
      <c r="I26" s="80"/>
      <c r="J26" s="41"/>
    </row>
    <row r="27" spans="1:10" s="69" customFormat="1">
      <c r="A27" s="45" t="s">
        <v>207</v>
      </c>
      <c r="B27" s="87" t="s">
        <v>97</v>
      </c>
      <c r="C27" s="87">
        <v>7.69</v>
      </c>
      <c r="D27" s="88">
        <v>7.28</v>
      </c>
      <c r="E27" s="88">
        <v>7.63</v>
      </c>
      <c r="F27" s="88">
        <v>5.63</v>
      </c>
      <c r="G27" s="88">
        <v>6.83</v>
      </c>
      <c r="H27" s="88">
        <v>6.48</v>
      </c>
      <c r="I27" s="80"/>
      <c r="J27" s="41"/>
    </row>
    <row r="28" spans="1:10" s="69" customFormat="1">
      <c r="A28" s="45" t="s">
        <v>208</v>
      </c>
      <c r="B28" s="87" t="s">
        <v>97</v>
      </c>
      <c r="C28" s="87">
        <v>7.72</v>
      </c>
      <c r="D28" s="88">
        <v>5.19</v>
      </c>
      <c r="E28" s="88">
        <v>7.48</v>
      </c>
      <c r="F28" s="88">
        <v>10.68</v>
      </c>
      <c r="G28" s="88">
        <v>14.78</v>
      </c>
      <c r="H28" s="88">
        <v>10.6</v>
      </c>
      <c r="I28" s="80"/>
      <c r="J28" s="41"/>
    </row>
    <row r="29" spans="1:10">
      <c r="A29" s="398" t="s">
        <v>209</v>
      </c>
      <c r="B29" s="398"/>
      <c r="C29" s="398"/>
      <c r="D29" s="398"/>
      <c r="E29" s="398"/>
      <c r="F29" s="398"/>
      <c r="G29" s="398"/>
      <c r="H29" s="398"/>
    </row>
    <row r="30" spans="1:10" s="69" customFormat="1">
      <c r="A30" s="60" t="s">
        <v>210</v>
      </c>
      <c r="B30" s="85" t="s">
        <v>97</v>
      </c>
      <c r="C30" s="85">
        <v>9.33</v>
      </c>
      <c r="D30" s="86">
        <v>9.9600000000000009</v>
      </c>
      <c r="E30" s="86">
        <v>9.75</v>
      </c>
      <c r="F30" s="86">
        <v>8.24</v>
      </c>
      <c r="G30" s="86">
        <v>10.51</v>
      </c>
      <c r="H30" s="86">
        <v>9.75</v>
      </c>
      <c r="I30" s="80"/>
      <c r="J30" s="41"/>
    </row>
    <row r="31" spans="1:10" s="69" customFormat="1">
      <c r="A31" s="89" t="s">
        <v>211</v>
      </c>
      <c r="B31" s="89" t="s">
        <v>97</v>
      </c>
      <c r="C31" s="90">
        <v>8.26</v>
      </c>
      <c r="D31" s="90">
        <v>6.01</v>
      </c>
      <c r="E31" s="90">
        <v>6.3</v>
      </c>
      <c r="F31" s="91">
        <v>6.75</v>
      </c>
      <c r="G31" s="91">
        <v>7.84</v>
      </c>
      <c r="H31" s="91">
        <v>5.17</v>
      </c>
      <c r="I31" s="41"/>
      <c r="J31" s="41"/>
    </row>
    <row r="32" spans="1:10" ht="29.1" customHeight="1">
      <c r="A32" s="399" t="s">
        <v>212</v>
      </c>
      <c r="B32" s="399"/>
      <c r="C32" s="399"/>
      <c r="D32" s="399"/>
      <c r="E32" s="399"/>
      <c r="F32" s="399"/>
      <c r="G32" s="80"/>
    </row>
    <row r="33" spans="1:9">
      <c r="A33" s="92"/>
      <c r="B33" s="67"/>
      <c r="C33" s="67"/>
      <c r="D33" s="67"/>
      <c r="E33" s="67"/>
      <c r="F33" s="67"/>
      <c r="G33" s="80"/>
    </row>
    <row r="34" spans="1:9" ht="15" thickBot="1">
      <c r="A34" s="93" t="s">
        <v>213</v>
      </c>
      <c r="B34" s="67"/>
      <c r="C34" s="67"/>
      <c r="D34" s="67"/>
      <c r="E34" s="67"/>
      <c r="F34" s="67"/>
      <c r="G34" s="80"/>
    </row>
    <row r="35" spans="1:9" ht="16.2" customHeight="1" thickTop="1" thickBot="1">
      <c r="A35" s="94" t="s">
        <v>762</v>
      </c>
      <c r="B35" s="400">
        <v>2024</v>
      </c>
      <c r="C35" s="400"/>
      <c r="D35" s="400">
        <v>2023</v>
      </c>
      <c r="E35" s="400"/>
      <c r="F35" s="400">
        <v>2022</v>
      </c>
      <c r="G35" s="400"/>
      <c r="H35" s="80"/>
      <c r="I35" s="80"/>
    </row>
    <row r="36" spans="1:9" ht="15" thickTop="1">
      <c r="A36" s="94" t="s">
        <v>41</v>
      </c>
      <c r="B36" s="95" t="s">
        <v>214</v>
      </c>
      <c r="C36" s="95" t="s">
        <v>215</v>
      </c>
      <c r="D36" s="95" t="s">
        <v>214</v>
      </c>
      <c r="E36" s="95" t="s">
        <v>215</v>
      </c>
      <c r="F36" s="95" t="s">
        <v>214</v>
      </c>
      <c r="G36" s="95" t="s">
        <v>215</v>
      </c>
      <c r="H36" s="80"/>
      <c r="I36" s="80"/>
    </row>
    <row r="37" spans="1:9">
      <c r="A37" s="96" t="s">
        <v>202</v>
      </c>
      <c r="B37" s="96"/>
      <c r="C37" s="96"/>
      <c r="D37" s="96"/>
      <c r="E37" s="96"/>
      <c r="F37" s="96"/>
      <c r="G37" s="96"/>
      <c r="H37" s="80"/>
      <c r="I37" s="80"/>
    </row>
    <row r="38" spans="1:9">
      <c r="A38" s="97" t="s">
        <v>216</v>
      </c>
      <c r="B38" s="311">
        <v>98.01</v>
      </c>
      <c r="C38" s="320" t="s">
        <v>764</v>
      </c>
      <c r="D38" s="88">
        <v>96.39</v>
      </c>
      <c r="E38" s="121">
        <v>29.98</v>
      </c>
      <c r="F38" s="88">
        <v>96.72</v>
      </c>
      <c r="G38" s="88">
        <v>25.9</v>
      </c>
      <c r="H38" s="80"/>
      <c r="I38" s="80"/>
    </row>
    <row r="39" spans="1:9">
      <c r="A39" s="97" t="s">
        <v>217</v>
      </c>
      <c r="B39" s="311">
        <v>97.47</v>
      </c>
      <c r="C39" s="311">
        <v>42.38</v>
      </c>
      <c r="D39" s="88">
        <v>95.33</v>
      </c>
      <c r="E39" s="88">
        <v>30.29</v>
      </c>
      <c r="F39" s="88">
        <v>96.49</v>
      </c>
      <c r="G39" s="88">
        <v>25</v>
      </c>
      <c r="H39" s="80"/>
      <c r="I39" s="80"/>
    </row>
    <row r="40" spans="1:9">
      <c r="A40" s="96" t="s">
        <v>218</v>
      </c>
      <c r="B40" s="96"/>
      <c r="C40" s="96"/>
      <c r="D40" s="96"/>
      <c r="E40" s="96"/>
      <c r="F40" s="96"/>
      <c r="G40" s="96"/>
      <c r="H40" s="80"/>
      <c r="I40" s="80"/>
    </row>
    <row r="41" spans="1:9">
      <c r="A41" s="99" t="s">
        <v>219</v>
      </c>
      <c r="B41" s="100">
        <v>94.65</v>
      </c>
      <c r="C41" s="101">
        <v>33.020000000000003</v>
      </c>
      <c r="D41" s="100">
        <v>93.74</v>
      </c>
      <c r="E41" s="101">
        <v>27.86</v>
      </c>
      <c r="F41" s="100">
        <v>100</v>
      </c>
      <c r="G41" s="101">
        <v>36.74</v>
      </c>
      <c r="H41" s="80"/>
      <c r="I41" s="80"/>
    </row>
    <row r="42" spans="1:9">
      <c r="A42" s="99" t="s">
        <v>220</v>
      </c>
      <c r="B42" s="100">
        <v>99.47</v>
      </c>
      <c r="C42" s="101">
        <v>45.9</v>
      </c>
      <c r="D42" s="100">
        <v>96.39</v>
      </c>
      <c r="E42" s="101">
        <v>30.4</v>
      </c>
      <c r="F42" s="100">
        <v>88.72</v>
      </c>
      <c r="G42" s="101">
        <v>39.119999999999997</v>
      </c>
      <c r="H42" s="80"/>
      <c r="I42" s="80"/>
    </row>
    <row r="43" spans="1:9" ht="15" thickBot="1">
      <c r="A43" s="51" t="s">
        <v>221</v>
      </c>
      <c r="B43" s="102">
        <v>99.1</v>
      </c>
      <c r="C43" s="103">
        <v>45.4</v>
      </c>
      <c r="D43" s="102">
        <v>97.46</v>
      </c>
      <c r="E43" s="103">
        <v>29.15</v>
      </c>
      <c r="F43" s="102">
        <v>90.37</v>
      </c>
      <c r="G43" s="103">
        <v>24.12</v>
      </c>
      <c r="H43" s="80"/>
      <c r="I43" s="80"/>
    </row>
    <row r="44" spans="1:9" ht="15" thickTop="1">
      <c r="A44" s="401" t="s">
        <v>222</v>
      </c>
      <c r="B44" s="401"/>
      <c r="C44" s="401"/>
      <c r="D44" s="401"/>
      <c r="E44" s="401"/>
      <c r="F44" s="401"/>
      <c r="G44" s="80"/>
    </row>
    <row r="45" spans="1:9">
      <c r="A45" s="92"/>
      <c r="B45" s="67"/>
      <c r="C45" s="67"/>
      <c r="D45" s="67"/>
      <c r="E45" s="67"/>
      <c r="F45" s="67"/>
    </row>
    <row r="46" spans="1:9">
      <c r="A46" s="402" t="s">
        <v>223</v>
      </c>
      <c r="B46" s="402"/>
      <c r="C46" s="402"/>
      <c r="D46" s="402"/>
      <c r="E46" s="67"/>
      <c r="F46" s="67"/>
    </row>
    <row r="47" spans="1:9">
      <c r="A47" s="54" t="s">
        <v>41</v>
      </c>
      <c r="B47" s="54" t="s">
        <v>42</v>
      </c>
      <c r="C47" s="55">
        <v>2024</v>
      </c>
      <c r="D47" s="55">
        <v>2023</v>
      </c>
      <c r="E47" s="55">
        <v>2022</v>
      </c>
      <c r="F47" s="55">
        <v>2021</v>
      </c>
      <c r="G47" s="55">
        <v>2020</v>
      </c>
      <c r="H47" s="55">
        <v>2019</v>
      </c>
    </row>
    <row r="48" spans="1:9">
      <c r="A48" s="97" t="s">
        <v>224</v>
      </c>
      <c r="B48" s="99" t="s">
        <v>97</v>
      </c>
      <c r="C48" s="88">
        <v>46.98</v>
      </c>
      <c r="D48" s="88">
        <v>74.680000000000007</v>
      </c>
      <c r="E48" s="88">
        <v>82.62</v>
      </c>
      <c r="F48" s="49" t="s">
        <v>55</v>
      </c>
      <c r="G48" s="49" t="s">
        <v>55</v>
      </c>
      <c r="H48" s="49" t="s">
        <v>55</v>
      </c>
    </row>
    <row r="49" spans="1:8">
      <c r="A49" s="398" t="s">
        <v>209</v>
      </c>
      <c r="B49" s="398"/>
      <c r="C49" s="398"/>
      <c r="D49" s="398"/>
      <c r="E49" s="398"/>
      <c r="F49" s="398"/>
      <c r="G49" s="398"/>
      <c r="H49" s="398"/>
    </row>
    <row r="50" spans="1:8">
      <c r="A50" s="99" t="s">
        <v>225</v>
      </c>
      <c r="B50" s="99" t="s">
        <v>97</v>
      </c>
      <c r="C50" s="88">
        <v>48.25</v>
      </c>
      <c r="D50" s="88">
        <v>76.44</v>
      </c>
      <c r="E50" s="88">
        <v>84.19</v>
      </c>
      <c r="F50" s="130">
        <v>70.33</v>
      </c>
      <c r="G50" s="49" t="s">
        <v>55</v>
      </c>
      <c r="H50" s="49" t="s">
        <v>55</v>
      </c>
    </row>
    <row r="51" spans="1:8">
      <c r="A51" s="104" t="s">
        <v>226</v>
      </c>
      <c r="B51" s="104" t="s">
        <v>97</v>
      </c>
      <c r="C51" s="105">
        <v>16.59</v>
      </c>
      <c r="D51" s="105">
        <v>25.76</v>
      </c>
      <c r="E51" s="106">
        <v>42</v>
      </c>
      <c r="F51" s="107">
        <v>35.33</v>
      </c>
      <c r="G51" s="68" t="s">
        <v>55</v>
      </c>
      <c r="H51" s="68" t="s">
        <v>55</v>
      </c>
    </row>
    <row r="52" spans="1:8">
      <c r="A52" s="108"/>
      <c r="B52" s="109"/>
      <c r="C52" s="110"/>
      <c r="D52" s="111"/>
      <c r="E52" s="111"/>
      <c r="F52" s="41"/>
    </row>
    <row r="53" spans="1:8">
      <c r="A53" s="402" t="s">
        <v>227</v>
      </c>
      <c r="B53" s="402"/>
      <c r="C53" s="402"/>
      <c r="D53" s="402"/>
      <c r="E53" s="111"/>
      <c r="F53" s="41"/>
    </row>
    <row r="54" spans="1:8">
      <c r="A54" s="54" t="s">
        <v>41</v>
      </c>
      <c r="B54" s="54" t="s">
        <v>42</v>
      </c>
      <c r="C54" s="55">
        <v>2024</v>
      </c>
      <c r="D54" s="55">
        <v>2023</v>
      </c>
      <c r="E54" s="55">
        <v>2022</v>
      </c>
      <c r="F54" s="55">
        <v>2021</v>
      </c>
      <c r="G54" s="55">
        <v>2020</v>
      </c>
      <c r="H54" s="55">
        <v>2019</v>
      </c>
    </row>
    <row r="55" spans="1:8">
      <c r="A55" s="97" t="s">
        <v>228</v>
      </c>
      <c r="B55" s="99" t="s">
        <v>229</v>
      </c>
      <c r="C55" s="112">
        <v>6</v>
      </c>
      <c r="D55" s="112">
        <v>3</v>
      </c>
      <c r="E55" s="112">
        <v>4</v>
      </c>
      <c r="F55" s="112">
        <v>0</v>
      </c>
      <c r="G55" s="49" t="s">
        <v>55</v>
      </c>
      <c r="H55" s="49" t="s">
        <v>55</v>
      </c>
    </row>
    <row r="56" spans="1:8">
      <c r="A56" s="97" t="s">
        <v>230</v>
      </c>
      <c r="B56" s="97" t="s">
        <v>231</v>
      </c>
      <c r="C56" s="317">
        <v>27</v>
      </c>
      <c r="D56" s="317">
        <v>112</v>
      </c>
      <c r="E56" s="318">
        <v>230</v>
      </c>
      <c r="F56" s="112">
        <v>0</v>
      </c>
      <c r="G56" s="49" t="s">
        <v>55</v>
      </c>
      <c r="H56" s="49" t="s">
        <v>55</v>
      </c>
    </row>
    <row r="57" spans="1:8">
      <c r="A57" s="99" t="s">
        <v>232</v>
      </c>
      <c r="B57" s="99" t="s">
        <v>229</v>
      </c>
      <c r="C57" s="112">
        <v>6</v>
      </c>
      <c r="D57" s="112">
        <v>1</v>
      </c>
      <c r="E57" s="112">
        <v>2</v>
      </c>
      <c r="F57" s="112">
        <v>4</v>
      </c>
      <c r="G57" s="49" t="s">
        <v>55</v>
      </c>
      <c r="H57" s="49" t="s">
        <v>55</v>
      </c>
    </row>
    <row r="58" spans="1:8">
      <c r="A58" s="89" t="s">
        <v>233</v>
      </c>
      <c r="B58" s="89" t="s">
        <v>231</v>
      </c>
      <c r="C58" s="113">
        <v>10.5</v>
      </c>
      <c r="D58" s="113">
        <v>3</v>
      </c>
      <c r="E58" s="113">
        <v>0</v>
      </c>
      <c r="F58" s="113">
        <v>3.75</v>
      </c>
      <c r="G58" s="113" t="s">
        <v>55</v>
      </c>
      <c r="H58" s="113" t="s">
        <v>55</v>
      </c>
    </row>
    <row r="59" spans="1:8">
      <c r="A59" s="108"/>
      <c r="B59" s="109"/>
      <c r="C59" s="110"/>
      <c r="D59" s="111"/>
      <c r="E59" s="111"/>
      <c r="F59" s="41"/>
    </row>
    <row r="60" spans="1:8">
      <c r="A60" s="397" t="s">
        <v>234</v>
      </c>
      <c r="B60" s="397"/>
      <c r="C60" s="397"/>
      <c r="D60" s="397"/>
      <c r="E60" s="397"/>
      <c r="F60" s="397"/>
    </row>
    <row r="61" spans="1:8">
      <c r="A61" s="54" t="s">
        <v>41</v>
      </c>
      <c r="B61" s="54" t="s">
        <v>42</v>
      </c>
      <c r="C61" s="55">
        <v>2024</v>
      </c>
      <c r="D61" s="55">
        <v>2023</v>
      </c>
      <c r="E61" s="55">
        <v>2022</v>
      </c>
      <c r="F61" s="55">
        <v>2021</v>
      </c>
      <c r="G61" s="55">
        <v>2020</v>
      </c>
      <c r="H61" s="55">
        <v>2019</v>
      </c>
    </row>
    <row r="62" spans="1:8">
      <c r="A62" s="97" t="s">
        <v>235</v>
      </c>
      <c r="B62" s="114" t="s">
        <v>44</v>
      </c>
      <c r="C62" s="115">
        <v>32.01</v>
      </c>
      <c r="D62" s="115">
        <v>28.04</v>
      </c>
      <c r="E62" s="115">
        <v>21.23</v>
      </c>
      <c r="F62" s="115">
        <v>14.93</v>
      </c>
      <c r="G62" s="115">
        <v>8.91</v>
      </c>
      <c r="H62" s="115">
        <v>6.75</v>
      </c>
    </row>
    <row r="63" spans="1:8">
      <c r="A63" s="116" t="s">
        <v>236</v>
      </c>
      <c r="B63" s="114" t="s">
        <v>97</v>
      </c>
      <c r="C63" s="319">
        <v>100</v>
      </c>
      <c r="D63" s="117">
        <v>97.5</v>
      </c>
      <c r="E63" s="223" t="s">
        <v>237</v>
      </c>
      <c r="F63" s="312">
        <v>87.5</v>
      </c>
      <c r="G63" s="115" t="s">
        <v>55</v>
      </c>
      <c r="H63" s="115" t="s">
        <v>55</v>
      </c>
    </row>
    <row r="64" spans="1:8">
      <c r="A64" s="118" t="s">
        <v>238</v>
      </c>
      <c r="B64" s="119" t="s">
        <v>189</v>
      </c>
      <c r="C64" s="112">
        <v>1</v>
      </c>
      <c r="D64" s="112">
        <v>1</v>
      </c>
      <c r="E64" s="112">
        <v>1</v>
      </c>
      <c r="F64" s="112">
        <v>4</v>
      </c>
      <c r="G64" s="112">
        <v>0</v>
      </c>
      <c r="H64" s="112">
        <v>0</v>
      </c>
    </row>
    <row r="65" spans="1:8">
      <c r="A65" s="116" t="s">
        <v>239</v>
      </c>
      <c r="B65" s="114" t="s">
        <v>189</v>
      </c>
      <c r="C65" s="112">
        <v>6</v>
      </c>
      <c r="D65" s="112">
        <v>10</v>
      </c>
      <c r="E65" s="112">
        <v>2</v>
      </c>
      <c r="F65" s="112">
        <v>4</v>
      </c>
      <c r="G65" s="112">
        <v>2</v>
      </c>
      <c r="H65" s="112">
        <v>1</v>
      </c>
    </row>
    <row r="66" spans="1:8">
      <c r="A66" s="118" t="s">
        <v>240</v>
      </c>
      <c r="B66" s="119" t="s">
        <v>231</v>
      </c>
      <c r="C66" s="101">
        <v>4887.5</v>
      </c>
      <c r="D66" s="101">
        <v>9503</v>
      </c>
      <c r="E66" s="121">
        <v>12940</v>
      </c>
      <c r="F66" s="117">
        <v>2540.75</v>
      </c>
      <c r="G66" s="117">
        <v>5909.5</v>
      </c>
      <c r="H66" s="117">
        <v>4448.25</v>
      </c>
    </row>
    <row r="67" spans="1:8">
      <c r="A67" s="116" t="s">
        <v>241</v>
      </c>
      <c r="B67" s="114" t="s">
        <v>55</v>
      </c>
      <c r="C67" s="117">
        <v>170.89001227291899</v>
      </c>
      <c r="D67" s="117">
        <v>311.33</v>
      </c>
      <c r="E67" s="121">
        <v>494.38</v>
      </c>
      <c r="F67" s="117">
        <v>105.62</v>
      </c>
      <c r="G67" s="122">
        <v>328.35</v>
      </c>
      <c r="H67" s="122">
        <v>251.88</v>
      </c>
    </row>
    <row r="68" spans="1:8">
      <c r="A68" s="119" t="s">
        <v>242</v>
      </c>
      <c r="B68" s="119" t="s">
        <v>55</v>
      </c>
      <c r="C68" s="117">
        <v>0.33653531828682198</v>
      </c>
      <c r="D68" s="117">
        <v>0.25</v>
      </c>
      <c r="E68" s="117">
        <v>0.28999999999999998</v>
      </c>
      <c r="F68" s="117">
        <v>0.3</v>
      </c>
      <c r="G68" s="122">
        <v>0.33</v>
      </c>
      <c r="H68" s="122">
        <v>0.89</v>
      </c>
    </row>
    <row r="69" spans="1:8">
      <c r="A69" s="119" t="s">
        <v>243</v>
      </c>
      <c r="B69" s="119" t="s">
        <v>55</v>
      </c>
      <c r="C69" s="117">
        <v>1.50348246091775</v>
      </c>
      <c r="D69" s="117">
        <v>0.91</v>
      </c>
      <c r="E69" s="117">
        <v>0.64</v>
      </c>
      <c r="F69" s="117">
        <v>0.68</v>
      </c>
      <c r="G69" s="122">
        <v>0.69</v>
      </c>
      <c r="H69" s="122">
        <v>1.37</v>
      </c>
    </row>
    <row r="70" spans="1:8">
      <c r="A70" s="119" t="s">
        <v>244</v>
      </c>
      <c r="B70" s="119" t="s">
        <v>55</v>
      </c>
      <c r="C70" s="117">
        <v>0.75174123045887498</v>
      </c>
      <c r="D70" s="117">
        <v>0.88</v>
      </c>
      <c r="E70" s="117">
        <v>0.14000000000000001</v>
      </c>
      <c r="F70" s="117">
        <v>0.18</v>
      </c>
      <c r="G70" s="122">
        <v>7.0000000000000007E-2</v>
      </c>
      <c r="H70" s="122">
        <v>0.16</v>
      </c>
    </row>
    <row r="71" spans="1:8">
      <c r="A71" s="123" t="s">
        <v>245</v>
      </c>
      <c r="B71" s="89" t="s">
        <v>246</v>
      </c>
      <c r="C71" s="124">
        <v>228.80213699999999</v>
      </c>
      <c r="D71" s="113">
        <v>244.18</v>
      </c>
      <c r="E71" s="113">
        <v>209.39</v>
      </c>
      <c r="F71" s="113">
        <v>192.44</v>
      </c>
      <c r="G71" s="113">
        <v>143.97999999999999</v>
      </c>
      <c r="H71" s="113">
        <v>141.28</v>
      </c>
    </row>
    <row r="72" spans="1:8">
      <c r="A72" s="125" t="s">
        <v>60</v>
      </c>
      <c r="B72" s="126"/>
      <c r="C72" s="127"/>
      <c r="D72" s="127"/>
      <c r="E72" s="128"/>
      <c r="F72" s="128"/>
    </row>
    <row r="73" spans="1:8">
      <c r="A73" s="403" t="s">
        <v>247</v>
      </c>
      <c r="B73" s="404"/>
      <c r="C73" s="404"/>
      <c r="D73" s="404"/>
      <c r="E73" s="404"/>
      <c r="F73" s="404"/>
    </row>
    <row r="74" spans="1:8">
      <c r="A74" s="403" t="s">
        <v>248</v>
      </c>
      <c r="B74" s="404"/>
      <c r="C74" s="404"/>
      <c r="D74" s="404"/>
      <c r="E74" s="404"/>
      <c r="F74" s="404"/>
    </row>
    <row r="75" spans="1:8">
      <c r="A75" s="403" t="s">
        <v>249</v>
      </c>
      <c r="B75" s="403"/>
      <c r="C75" s="403"/>
      <c r="D75" s="403"/>
      <c r="E75" s="403"/>
      <c r="F75" s="403"/>
    </row>
    <row r="76" spans="1:8">
      <c r="A76" s="403" t="s">
        <v>250</v>
      </c>
      <c r="B76" s="403"/>
      <c r="C76" s="403"/>
      <c r="D76" s="403"/>
      <c r="E76" s="403"/>
      <c r="F76" s="403"/>
    </row>
    <row r="77" spans="1:8">
      <c r="A77" s="403" t="s">
        <v>251</v>
      </c>
      <c r="B77" s="403"/>
      <c r="C77" s="403"/>
      <c r="D77" s="403"/>
      <c r="E77" s="403"/>
      <c r="F77" s="403"/>
    </row>
    <row r="78" spans="1:8">
      <c r="A78" s="401" t="s">
        <v>252</v>
      </c>
      <c r="B78" s="405"/>
      <c r="C78" s="405"/>
      <c r="D78" s="405"/>
      <c r="E78" s="405"/>
      <c r="F78" s="405"/>
    </row>
    <row r="79" spans="1:8">
      <c r="A79" s="108"/>
      <c r="B79" s="109"/>
      <c r="C79" s="110"/>
      <c r="D79" s="111"/>
      <c r="E79" s="111"/>
      <c r="F79" s="41"/>
    </row>
    <row r="80" spans="1:8">
      <c r="A80" s="397" t="s">
        <v>253</v>
      </c>
      <c r="B80" s="397"/>
      <c r="C80" s="397"/>
      <c r="D80" s="397"/>
      <c r="E80" s="397"/>
      <c r="F80" s="397"/>
    </row>
    <row r="81" spans="1:8">
      <c r="A81" s="54" t="s">
        <v>41</v>
      </c>
      <c r="B81" s="54" t="s">
        <v>254</v>
      </c>
      <c r="C81" s="55" t="s">
        <v>255</v>
      </c>
      <c r="D81" s="55" t="s">
        <v>256</v>
      </c>
      <c r="E81" s="41"/>
      <c r="F81" s="41"/>
    </row>
    <row r="82" spans="1:8">
      <c r="A82" s="118" t="s">
        <v>257</v>
      </c>
      <c r="B82" s="129">
        <v>12525</v>
      </c>
      <c r="C82" s="117">
        <v>52.87</v>
      </c>
      <c r="D82" s="117">
        <v>100</v>
      </c>
      <c r="E82" s="41"/>
      <c r="F82" s="41"/>
    </row>
    <row r="83" spans="1:8">
      <c r="A83" s="118" t="s">
        <v>258</v>
      </c>
      <c r="B83" s="129">
        <v>57631</v>
      </c>
      <c r="C83" s="130">
        <v>197.04</v>
      </c>
      <c r="D83" s="117">
        <v>98.6</v>
      </c>
      <c r="E83" s="41"/>
      <c r="F83" s="41"/>
    </row>
    <row r="84" spans="1:8">
      <c r="A84" s="118" t="s">
        <v>259</v>
      </c>
      <c r="B84" s="129">
        <v>291931</v>
      </c>
      <c r="C84" s="122">
        <v>106.07</v>
      </c>
      <c r="D84" s="122">
        <v>99.77</v>
      </c>
      <c r="E84" s="41"/>
      <c r="F84" s="41"/>
    </row>
    <row r="85" spans="1:8">
      <c r="A85" s="123" t="s">
        <v>260</v>
      </c>
      <c r="B85" s="131">
        <v>193431</v>
      </c>
      <c r="C85" s="113">
        <v>76.27</v>
      </c>
      <c r="D85" s="113">
        <v>99.41</v>
      </c>
      <c r="E85" s="41"/>
      <c r="F85" s="41"/>
    </row>
    <row r="86" spans="1:8">
      <c r="A86" s="41"/>
      <c r="B86" s="41"/>
      <c r="C86" s="41"/>
      <c r="D86" s="41"/>
      <c r="E86" s="41"/>
      <c r="F86" s="41"/>
    </row>
    <row r="87" spans="1:8">
      <c r="A87" s="41"/>
      <c r="B87" s="41"/>
      <c r="C87" s="41"/>
      <c r="D87" s="41"/>
      <c r="E87" s="41"/>
      <c r="F87" s="41"/>
    </row>
    <row r="88" spans="1:8">
      <c r="A88" s="397" t="s">
        <v>261</v>
      </c>
      <c r="B88" s="397"/>
      <c r="C88" s="397"/>
      <c r="D88" s="397"/>
      <c r="E88" s="397"/>
      <c r="F88" s="397"/>
    </row>
    <row r="89" spans="1:8">
      <c r="A89" s="54" t="s">
        <v>41</v>
      </c>
      <c r="B89" s="54" t="s">
        <v>42</v>
      </c>
      <c r="C89" s="55">
        <v>2024</v>
      </c>
      <c r="D89" s="55">
        <v>2023</v>
      </c>
      <c r="E89" s="55">
        <v>2022</v>
      </c>
      <c r="F89" s="55">
        <v>2021</v>
      </c>
      <c r="G89" s="55">
        <v>2020</v>
      </c>
      <c r="H89" s="55">
        <v>2019</v>
      </c>
    </row>
    <row r="90" spans="1:8">
      <c r="A90" s="45" t="s">
        <v>262</v>
      </c>
      <c r="B90" s="45" t="s">
        <v>97</v>
      </c>
      <c r="C90" s="49">
        <v>99.995999999999995</v>
      </c>
      <c r="D90" s="49">
        <v>99.98</v>
      </c>
      <c r="E90" s="49">
        <v>100</v>
      </c>
      <c r="F90" s="49">
        <v>99.9</v>
      </c>
      <c r="G90" s="49">
        <v>99.8</v>
      </c>
      <c r="H90" s="49">
        <v>99.9</v>
      </c>
    </row>
    <row r="91" spans="1:8">
      <c r="A91" s="45" t="s">
        <v>263</v>
      </c>
      <c r="B91" s="45" t="s">
        <v>264</v>
      </c>
      <c r="C91" s="49" t="s">
        <v>694</v>
      </c>
      <c r="D91" s="49" t="s">
        <v>694</v>
      </c>
      <c r="E91" s="49" t="s">
        <v>694</v>
      </c>
      <c r="F91" s="49" t="s">
        <v>694</v>
      </c>
      <c r="G91" s="49" t="s">
        <v>694</v>
      </c>
      <c r="H91" s="49" t="s">
        <v>694</v>
      </c>
    </row>
    <row r="92" spans="1:8">
      <c r="A92" s="45" t="s">
        <v>265</v>
      </c>
      <c r="B92" s="45" t="s">
        <v>266</v>
      </c>
      <c r="C92" s="49" t="s">
        <v>694</v>
      </c>
      <c r="D92" s="49" t="s">
        <v>694</v>
      </c>
      <c r="E92" s="49" t="s">
        <v>694</v>
      </c>
      <c r="F92" s="49" t="s">
        <v>694</v>
      </c>
      <c r="G92" s="49" t="s">
        <v>694</v>
      </c>
      <c r="H92" s="49" t="s">
        <v>694</v>
      </c>
    </row>
    <row r="93" spans="1:8">
      <c r="A93" s="45" t="s">
        <v>267</v>
      </c>
      <c r="B93" s="45" t="s">
        <v>97</v>
      </c>
      <c r="C93" s="132">
        <v>100</v>
      </c>
      <c r="D93" s="132">
        <v>99.65</v>
      </c>
      <c r="E93" s="132">
        <v>99.6</v>
      </c>
      <c r="F93" s="132">
        <v>99.22</v>
      </c>
      <c r="G93" s="132">
        <v>99.29</v>
      </c>
      <c r="H93" s="132">
        <v>99.28</v>
      </c>
    </row>
    <row r="94" spans="1:8">
      <c r="A94" s="45" t="s">
        <v>268</v>
      </c>
      <c r="B94" s="45" t="s">
        <v>68</v>
      </c>
      <c r="C94" s="133">
        <v>1327.05</v>
      </c>
      <c r="D94" s="133">
        <v>478.65</v>
      </c>
      <c r="E94" s="133">
        <v>703</v>
      </c>
      <c r="F94" s="133">
        <v>699</v>
      </c>
      <c r="G94" s="133">
        <v>253</v>
      </c>
      <c r="H94" s="133">
        <v>206</v>
      </c>
    </row>
    <row r="95" spans="1:8">
      <c r="A95" s="51" t="s">
        <v>269</v>
      </c>
      <c r="B95" s="51" t="s">
        <v>68</v>
      </c>
      <c r="C95" s="134">
        <v>4585.9717000000001</v>
      </c>
      <c r="D95" s="134">
        <v>2887</v>
      </c>
      <c r="E95" s="134">
        <v>3818</v>
      </c>
      <c r="F95" s="134">
        <v>1841</v>
      </c>
      <c r="G95" s="134">
        <v>2370</v>
      </c>
      <c r="H95" s="134">
        <v>2725</v>
      </c>
    </row>
    <row r="96" spans="1:8">
      <c r="A96" s="92"/>
      <c r="B96" s="67"/>
      <c r="C96" s="67"/>
      <c r="D96" s="67"/>
      <c r="E96" s="67"/>
      <c r="F96" s="67"/>
    </row>
    <row r="97" spans="1:8">
      <c r="A97" s="397" t="s">
        <v>270</v>
      </c>
      <c r="B97" s="397"/>
      <c r="C97" s="397"/>
      <c r="D97" s="397"/>
      <c r="E97" s="397"/>
      <c r="F97" s="397"/>
    </row>
    <row r="98" spans="1:8">
      <c r="A98" s="54" t="s">
        <v>41</v>
      </c>
      <c r="B98" s="54" t="s">
        <v>42</v>
      </c>
      <c r="C98" s="55">
        <v>2024</v>
      </c>
      <c r="D98" s="55">
        <v>2023</v>
      </c>
      <c r="E98" s="55">
        <v>2022</v>
      </c>
      <c r="F98" s="55">
        <v>2021</v>
      </c>
      <c r="G98" s="55">
        <v>2020</v>
      </c>
      <c r="H98" s="55">
        <v>2019</v>
      </c>
    </row>
    <row r="99" spans="1:8">
      <c r="A99" s="45" t="s">
        <v>271</v>
      </c>
      <c r="B99" s="45" t="s">
        <v>44</v>
      </c>
      <c r="C99" s="135">
        <v>11.88</v>
      </c>
      <c r="D99" s="135">
        <v>9.69</v>
      </c>
      <c r="E99" s="135">
        <v>12.32</v>
      </c>
      <c r="F99" s="49">
        <v>7.71</v>
      </c>
      <c r="G99" s="49">
        <v>5.83</v>
      </c>
      <c r="H99" s="49">
        <v>5.39</v>
      </c>
    </row>
    <row r="100" spans="1:8">
      <c r="A100" s="316" t="s">
        <v>763</v>
      </c>
      <c r="B100" s="51" t="s">
        <v>266</v>
      </c>
      <c r="C100" s="313">
        <v>17</v>
      </c>
      <c r="D100" s="313">
        <v>36</v>
      </c>
      <c r="E100" s="313">
        <v>29</v>
      </c>
      <c r="F100" s="313">
        <v>32</v>
      </c>
      <c r="G100" s="313">
        <v>24</v>
      </c>
      <c r="H100" s="313">
        <v>27</v>
      </c>
    </row>
    <row r="101" spans="1:8">
      <c r="A101" s="92"/>
      <c r="B101" s="67"/>
      <c r="C101" s="67"/>
      <c r="D101" s="67"/>
      <c r="E101" s="67"/>
      <c r="F101" s="67"/>
    </row>
    <row r="102" spans="1:8">
      <c r="A102" s="406" t="s">
        <v>272</v>
      </c>
      <c r="B102" s="406"/>
      <c r="C102" s="406"/>
      <c r="D102" s="406"/>
      <c r="E102" s="406"/>
      <c r="F102" s="406"/>
    </row>
    <row r="103" spans="1:8">
      <c r="A103" s="54" t="s">
        <v>41</v>
      </c>
      <c r="B103" s="54" t="s">
        <v>42</v>
      </c>
      <c r="C103" s="55">
        <v>2024</v>
      </c>
      <c r="D103" s="55">
        <v>2023</v>
      </c>
      <c r="E103" s="55">
        <v>2022</v>
      </c>
      <c r="F103" s="55">
        <v>2021</v>
      </c>
      <c r="G103" s="55">
        <v>2020</v>
      </c>
      <c r="H103" s="55">
        <v>2019</v>
      </c>
    </row>
    <row r="104" spans="1:8">
      <c r="A104" s="81" t="s">
        <v>273</v>
      </c>
      <c r="B104" s="81" t="s">
        <v>264</v>
      </c>
      <c r="C104" s="136">
        <f>C105+C106</f>
        <v>22065</v>
      </c>
      <c r="D104" s="137">
        <v>6712</v>
      </c>
      <c r="E104" s="137">
        <v>5444</v>
      </c>
      <c r="F104" s="137">
        <v>5380</v>
      </c>
      <c r="G104" s="137">
        <v>4669</v>
      </c>
      <c r="H104" s="137">
        <v>4923</v>
      </c>
    </row>
    <row r="105" spans="1:8">
      <c r="A105" s="138" t="s">
        <v>274</v>
      </c>
      <c r="B105" s="45" t="s">
        <v>264</v>
      </c>
      <c r="C105" s="139">
        <v>14086</v>
      </c>
      <c r="D105" s="139">
        <v>4304</v>
      </c>
      <c r="E105" s="139">
        <v>4229</v>
      </c>
      <c r="F105" s="139">
        <v>4480</v>
      </c>
      <c r="G105" s="139">
        <v>4172</v>
      </c>
      <c r="H105" s="139">
        <v>4495</v>
      </c>
    </row>
    <row r="106" spans="1:8">
      <c r="A106" s="138" t="s">
        <v>275</v>
      </c>
      <c r="B106" s="45" t="s">
        <v>264</v>
      </c>
      <c r="C106" s="140">
        <v>7979</v>
      </c>
      <c r="D106" s="140">
        <v>2408</v>
      </c>
      <c r="E106" s="133">
        <v>1215</v>
      </c>
      <c r="F106" s="49">
        <v>900</v>
      </c>
      <c r="G106" s="49">
        <v>497</v>
      </c>
      <c r="H106" s="49">
        <v>428</v>
      </c>
    </row>
    <row r="107" spans="1:8">
      <c r="A107" s="141" t="s">
        <v>276</v>
      </c>
      <c r="B107" s="81" t="s">
        <v>264</v>
      </c>
      <c r="C107" s="142">
        <v>1822</v>
      </c>
      <c r="D107" s="143">
        <v>1532</v>
      </c>
      <c r="E107" s="137">
        <v>1547</v>
      </c>
      <c r="F107" s="144">
        <v>762</v>
      </c>
      <c r="G107" s="144">
        <v>917</v>
      </c>
      <c r="H107" s="144">
        <v>592</v>
      </c>
    </row>
    <row r="108" spans="1:8">
      <c r="A108" s="138" t="s">
        <v>277</v>
      </c>
      <c r="B108" s="45" t="s">
        <v>264</v>
      </c>
      <c r="C108" s="145">
        <v>1822</v>
      </c>
      <c r="D108" s="146">
        <v>1532</v>
      </c>
      <c r="E108" s="139">
        <v>1547</v>
      </c>
      <c r="F108" s="49">
        <v>762</v>
      </c>
      <c r="G108" s="49">
        <v>917</v>
      </c>
      <c r="H108" s="49">
        <v>592</v>
      </c>
    </row>
    <row r="109" spans="1:8">
      <c r="A109" s="147" t="s">
        <v>732</v>
      </c>
      <c r="B109" s="147" t="s">
        <v>97</v>
      </c>
      <c r="C109" s="148">
        <v>82.31</v>
      </c>
      <c r="D109" s="149">
        <v>80.33</v>
      </c>
      <c r="E109" s="149">
        <v>65.2</v>
      </c>
      <c r="F109" s="150">
        <v>31.82</v>
      </c>
      <c r="G109" s="150" t="s">
        <v>55</v>
      </c>
      <c r="H109" s="150" t="s">
        <v>55</v>
      </c>
    </row>
    <row r="110" spans="1:8">
      <c r="A110" s="92"/>
      <c r="B110" s="67"/>
      <c r="C110" s="67"/>
      <c r="D110" s="67"/>
      <c r="E110" s="67"/>
      <c r="F110" s="67"/>
    </row>
    <row r="111" spans="1:8">
      <c r="A111" s="406" t="s">
        <v>278</v>
      </c>
      <c r="B111" s="406"/>
      <c r="C111" s="406"/>
      <c r="D111" s="406"/>
      <c r="E111" s="406"/>
      <c r="F111" s="406"/>
    </row>
    <row r="112" spans="1:8">
      <c r="A112" s="54" t="s">
        <v>41</v>
      </c>
      <c r="B112" s="54" t="s">
        <v>42</v>
      </c>
      <c r="C112" s="55">
        <v>2024</v>
      </c>
      <c r="D112" s="55">
        <v>2023</v>
      </c>
      <c r="E112" s="55">
        <v>2022</v>
      </c>
      <c r="F112" s="55">
        <v>2021</v>
      </c>
      <c r="G112" s="55">
        <v>2020</v>
      </c>
      <c r="H112" s="55">
        <v>2019</v>
      </c>
    </row>
    <row r="113" spans="1:8">
      <c r="A113" s="84" t="s">
        <v>279</v>
      </c>
      <c r="B113" s="81" t="s">
        <v>264</v>
      </c>
      <c r="C113" s="142">
        <v>5456</v>
      </c>
      <c r="D113" s="143">
        <v>3845</v>
      </c>
      <c r="E113" s="143">
        <v>2327</v>
      </c>
      <c r="F113" s="143">
        <v>1507</v>
      </c>
      <c r="G113" s="143">
        <v>1384</v>
      </c>
      <c r="H113" s="151" t="s">
        <v>55</v>
      </c>
    </row>
    <row r="114" spans="1:8" ht="13.5" customHeight="1">
      <c r="A114" s="84" t="s">
        <v>280</v>
      </c>
      <c r="B114" s="152" t="s">
        <v>264</v>
      </c>
      <c r="C114" s="143">
        <v>215</v>
      </c>
      <c r="D114" s="143">
        <v>7</v>
      </c>
      <c r="E114" s="143">
        <v>3</v>
      </c>
      <c r="F114" s="143">
        <v>10</v>
      </c>
      <c r="G114" s="143">
        <v>0</v>
      </c>
      <c r="H114" s="143" t="s">
        <v>55</v>
      </c>
    </row>
    <row r="115" spans="1:8">
      <c r="A115" s="244" t="s">
        <v>281</v>
      </c>
      <c r="B115" s="45" t="s">
        <v>264</v>
      </c>
      <c r="C115" s="146">
        <v>4</v>
      </c>
      <c r="D115" s="146">
        <v>2</v>
      </c>
      <c r="E115" s="139">
        <v>0</v>
      </c>
      <c r="F115" s="146">
        <v>2</v>
      </c>
      <c r="G115" s="139">
        <v>0</v>
      </c>
      <c r="H115" s="146" t="s">
        <v>55</v>
      </c>
    </row>
    <row r="116" spans="1:8">
      <c r="A116" s="244" t="s">
        <v>282</v>
      </c>
      <c r="B116" s="45" t="s">
        <v>264</v>
      </c>
      <c r="C116" s="146">
        <v>211</v>
      </c>
      <c r="D116" s="146">
        <v>5</v>
      </c>
      <c r="E116" s="139">
        <v>3</v>
      </c>
      <c r="F116" s="146">
        <v>8</v>
      </c>
      <c r="G116" s="139">
        <v>0</v>
      </c>
      <c r="H116" s="146" t="s">
        <v>55</v>
      </c>
    </row>
    <row r="117" spans="1:8">
      <c r="A117" s="147" t="s">
        <v>283</v>
      </c>
      <c r="B117" s="147" t="s">
        <v>264</v>
      </c>
      <c r="C117" s="153">
        <v>211</v>
      </c>
      <c r="D117" s="153">
        <v>180</v>
      </c>
      <c r="E117" s="153">
        <v>177</v>
      </c>
      <c r="F117" s="153">
        <v>169</v>
      </c>
      <c r="G117" s="153" t="s">
        <v>55</v>
      </c>
      <c r="H117" s="153" t="s">
        <v>55</v>
      </c>
    </row>
    <row r="118" spans="1:8">
      <c r="A118" s="92"/>
      <c r="B118" s="67"/>
      <c r="C118" s="67"/>
      <c r="D118" s="67"/>
      <c r="E118" s="67"/>
      <c r="F118" s="67"/>
    </row>
    <row r="119" spans="1:8">
      <c r="A119" s="397" t="s">
        <v>284</v>
      </c>
      <c r="B119" s="397"/>
      <c r="C119" s="397"/>
      <c r="D119" s="397"/>
      <c r="E119" s="397"/>
      <c r="F119" s="397"/>
    </row>
    <row r="120" spans="1:8">
      <c r="A120" s="54" t="s">
        <v>285</v>
      </c>
      <c r="B120" s="54" t="s">
        <v>42</v>
      </c>
      <c r="C120" s="55">
        <v>2024</v>
      </c>
      <c r="D120" s="55">
        <v>2023</v>
      </c>
      <c r="E120" s="55">
        <v>2022</v>
      </c>
      <c r="F120" s="55">
        <v>2021</v>
      </c>
      <c r="G120" s="55">
        <v>2020</v>
      </c>
      <c r="H120" s="55">
        <v>2019</v>
      </c>
    </row>
    <row r="121" spans="1:8">
      <c r="A121" s="81" t="s">
        <v>286</v>
      </c>
      <c r="B121" s="81" t="s">
        <v>287</v>
      </c>
      <c r="C121" s="154">
        <v>811.96</v>
      </c>
      <c r="D121" s="154">
        <v>827.29</v>
      </c>
      <c r="E121" s="154">
        <v>454.74</v>
      </c>
      <c r="F121" s="154">
        <v>423.83</v>
      </c>
      <c r="G121" s="154">
        <v>231.93</v>
      </c>
      <c r="H121" s="154">
        <v>195.21</v>
      </c>
    </row>
    <row r="122" spans="1:8">
      <c r="A122" s="243" t="s">
        <v>288</v>
      </c>
      <c r="B122" s="45" t="s">
        <v>287</v>
      </c>
      <c r="C122" s="132">
        <v>286.76</v>
      </c>
      <c r="D122" s="132">
        <v>297.32</v>
      </c>
      <c r="E122" s="132">
        <v>250.67</v>
      </c>
      <c r="F122" s="132">
        <v>268.24</v>
      </c>
      <c r="G122" s="132">
        <v>178.03</v>
      </c>
      <c r="H122" s="132">
        <v>166.28</v>
      </c>
    </row>
    <row r="123" spans="1:8">
      <c r="A123" s="245" t="s">
        <v>289</v>
      </c>
      <c r="B123" s="51" t="s">
        <v>287</v>
      </c>
      <c r="C123" s="155">
        <v>525.20000000000005</v>
      </c>
      <c r="D123" s="155">
        <v>529.97</v>
      </c>
      <c r="E123" s="155">
        <v>204.07</v>
      </c>
      <c r="F123" s="155">
        <v>155.59</v>
      </c>
      <c r="G123" s="155">
        <v>53.9</v>
      </c>
      <c r="H123" s="155">
        <v>28.93</v>
      </c>
    </row>
    <row r="125" spans="1:8">
      <c r="A125" s="397" t="s">
        <v>290</v>
      </c>
      <c r="B125" s="397"/>
      <c r="C125" s="397"/>
      <c r="D125" s="397"/>
      <c r="E125" s="397"/>
      <c r="F125" s="397"/>
    </row>
    <row r="126" spans="1:8">
      <c r="A126" s="54" t="s">
        <v>41</v>
      </c>
      <c r="B126" s="54" t="s">
        <v>42</v>
      </c>
      <c r="C126" s="55">
        <v>2024</v>
      </c>
      <c r="D126" s="55">
        <v>2023</v>
      </c>
      <c r="E126" s="55">
        <v>2022</v>
      </c>
      <c r="F126" s="55">
        <v>2021</v>
      </c>
      <c r="G126" s="55">
        <v>2020</v>
      </c>
      <c r="H126" s="55">
        <v>2019</v>
      </c>
    </row>
    <row r="127" spans="1:8">
      <c r="A127" s="81" t="s">
        <v>291</v>
      </c>
      <c r="B127" s="81" t="s">
        <v>44</v>
      </c>
      <c r="C127" s="282">
        <f>SUM(C128:C133)</f>
        <v>3186.1000000000004</v>
      </c>
      <c r="D127" s="154">
        <v>3247.48</v>
      </c>
      <c r="E127" s="154">
        <v>2853.94</v>
      </c>
      <c r="F127" s="154">
        <v>2359.11</v>
      </c>
      <c r="G127" s="154">
        <v>1800.15</v>
      </c>
      <c r="H127" s="154">
        <v>1489.2</v>
      </c>
    </row>
    <row r="128" spans="1:8">
      <c r="A128" s="243" t="s">
        <v>292</v>
      </c>
      <c r="B128" s="45" t="s">
        <v>44</v>
      </c>
      <c r="C128" s="135">
        <v>119.29</v>
      </c>
      <c r="D128" s="135">
        <v>98.35</v>
      </c>
      <c r="E128" s="135">
        <v>91.08</v>
      </c>
      <c r="F128" s="135">
        <v>71.510000000000005</v>
      </c>
      <c r="G128" s="135">
        <v>39.590000000000003</v>
      </c>
      <c r="H128" s="135">
        <v>37.65</v>
      </c>
    </row>
    <row r="129" spans="1:151">
      <c r="A129" s="243" t="s">
        <v>293</v>
      </c>
      <c r="B129" s="45" t="s">
        <v>44</v>
      </c>
      <c r="C129" s="281">
        <v>2724.76</v>
      </c>
      <c r="D129" s="135">
        <v>2854.44</v>
      </c>
      <c r="E129" s="135">
        <v>2511.41</v>
      </c>
      <c r="F129" s="135">
        <v>2106.5300000000002</v>
      </c>
      <c r="G129" s="135">
        <v>1635.57</v>
      </c>
      <c r="H129" s="135">
        <v>1338.64</v>
      </c>
    </row>
    <row r="130" spans="1:151" s="70" customFormat="1">
      <c r="A130" s="45" t="s">
        <v>294</v>
      </c>
      <c r="B130" s="45" t="s">
        <v>44</v>
      </c>
      <c r="C130" s="135">
        <v>2.87</v>
      </c>
      <c r="D130" s="135">
        <v>2.97</v>
      </c>
      <c r="E130" s="135">
        <v>2.5099999999999998</v>
      </c>
      <c r="F130" s="135">
        <v>2.68</v>
      </c>
      <c r="G130" s="135">
        <v>1.66</v>
      </c>
      <c r="H130" s="135">
        <v>1.78</v>
      </c>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c r="DO130" s="41"/>
      <c r="DP130" s="41"/>
      <c r="DQ130" s="41"/>
      <c r="DR130" s="41"/>
      <c r="DS130" s="41"/>
      <c r="DT130" s="41"/>
      <c r="DU130" s="41"/>
      <c r="DV130" s="41"/>
      <c r="DW130" s="41"/>
      <c r="DX130" s="41"/>
      <c r="DY130" s="41"/>
      <c r="DZ130" s="41"/>
      <c r="EA130" s="41"/>
      <c r="EB130" s="41"/>
      <c r="EC130" s="41"/>
      <c r="ED130" s="41"/>
      <c r="EE130" s="41"/>
      <c r="EF130" s="41"/>
      <c r="EG130" s="41"/>
      <c r="EH130" s="41"/>
      <c r="EI130" s="41"/>
      <c r="EJ130" s="41"/>
      <c r="EK130" s="41"/>
      <c r="EL130" s="41"/>
      <c r="EM130" s="41"/>
      <c r="EN130" s="41"/>
      <c r="EO130" s="41"/>
      <c r="EP130" s="41"/>
      <c r="EQ130" s="41"/>
      <c r="ER130" s="41"/>
      <c r="ES130" s="41"/>
      <c r="ET130" s="41"/>
      <c r="EU130" s="41"/>
    </row>
    <row r="131" spans="1:151" s="70" customFormat="1">
      <c r="A131" s="45" t="s">
        <v>295</v>
      </c>
      <c r="B131" s="45" t="s">
        <v>44</v>
      </c>
      <c r="C131" s="281">
        <v>105.66</v>
      </c>
      <c r="D131" s="135">
        <v>96.6</v>
      </c>
      <c r="E131" s="135">
        <v>81.150000000000006</v>
      </c>
      <c r="F131" s="135">
        <v>53.75</v>
      </c>
      <c r="G131" s="135">
        <v>35.07</v>
      </c>
      <c r="H131" s="135">
        <v>31.4</v>
      </c>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c r="DO131" s="41"/>
      <c r="DP131" s="41"/>
      <c r="DQ131" s="41"/>
      <c r="DR131" s="41"/>
      <c r="DS131" s="41"/>
      <c r="DT131" s="41"/>
      <c r="DU131" s="41"/>
      <c r="DV131" s="41"/>
      <c r="DW131" s="41"/>
      <c r="DX131" s="41"/>
      <c r="DY131" s="41"/>
      <c r="DZ131" s="41"/>
      <c r="EA131" s="41"/>
      <c r="EB131" s="41"/>
      <c r="EC131" s="41"/>
      <c r="ED131" s="41"/>
      <c r="EE131" s="41"/>
      <c r="EF131" s="41"/>
      <c r="EG131" s="41"/>
      <c r="EH131" s="41"/>
      <c r="EI131" s="41"/>
      <c r="EJ131" s="41"/>
      <c r="EK131" s="41"/>
      <c r="EL131" s="41"/>
      <c r="EM131" s="41"/>
      <c r="EN131" s="41"/>
      <c r="EO131" s="41"/>
      <c r="EP131" s="41"/>
      <c r="EQ131" s="41"/>
      <c r="ER131" s="41"/>
      <c r="ES131" s="41"/>
      <c r="ET131" s="41"/>
      <c r="EU131" s="41"/>
    </row>
    <row r="132" spans="1:151" s="70" customFormat="1">
      <c r="A132" s="45" t="s">
        <v>296</v>
      </c>
      <c r="B132" s="45" t="s">
        <v>44</v>
      </c>
      <c r="C132" s="135">
        <v>57.53</v>
      </c>
      <c r="D132" s="135">
        <v>57.46</v>
      </c>
      <c r="E132" s="135">
        <v>39.53</v>
      </c>
      <c r="F132" s="135">
        <v>24.04</v>
      </c>
      <c r="G132" s="135">
        <v>23.09</v>
      </c>
      <c r="H132" s="135">
        <v>20.48</v>
      </c>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c r="CX132" s="41"/>
      <c r="CY132" s="41"/>
      <c r="CZ132" s="41"/>
      <c r="DA132" s="41"/>
      <c r="DB132" s="41"/>
      <c r="DC132" s="41"/>
      <c r="DD132" s="41"/>
      <c r="DE132" s="41"/>
      <c r="DF132" s="41"/>
      <c r="DG132" s="41"/>
      <c r="DH132" s="41"/>
      <c r="DI132" s="41"/>
      <c r="DJ132" s="41"/>
      <c r="DK132" s="41"/>
      <c r="DL132" s="41"/>
      <c r="DM132" s="41"/>
      <c r="DN132" s="41"/>
      <c r="DO132" s="41"/>
      <c r="DP132" s="41"/>
      <c r="DQ132" s="41"/>
      <c r="DR132" s="41"/>
      <c r="DS132" s="41"/>
      <c r="DT132" s="41"/>
      <c r="DU132" s="41"/>
      <c r="DV132" s="41"/>
      <c r="DW132" s="41"/>
      <c r="DX132" s="41"/>
      <c r="DY132" s="41"/>
      <c r="DZ132" s="41"/>
      <c r="EA132" s="41"/>
      <c r="EB132" s="41"/>
      <c r="EC132" s="41"/>
      <c r="ED132" s="41"/>
      <c r="EE132" s="41"/>
      <c r="EF132" s="41"/>
      <c r="EG132" s="41"/>
      <c r="EH132" s="41"/>
      <c r="EI132" s="41"/>
      <c r="EJ132" s="41"/>
      <c r="EK132" s="41"/>
      <c r="EL132" s="41"/>
      <c r="EM132" s="41"/>
      <c r="EN132" s="41"/>
      <c r="EO132" s="41"/>
      <c r="EP132" s="41"/>
      <c r="EQ132" s="41"/>
      <c r="ER132" s="41"/>
      <c r="ES132" s="41"/>
      <c r="ET132" s="41"/>
      <c r="EU132" s="41"/>
    </row>
    <row r="133" spans="1:151">
      <c r="A133" s="45" t="s">
        <v>297</v>
      </c>
      <c r="B133" s="45" t="s">
        <v>44</v>
      </c>
      <c r="C133" s="135">
        <v>175.99</v>
      </c>
      <c r="D133" s="135">
        <v>137.66</v>
      </c>
      <c r="E133" s="135">
        <v>128.26</v>
      </c>
      <c r="F133" s="135">
        <v>100.6</v>
      </c>
      <c r="G133" s="135">
        <v>65.17</v>
      </c>
      <c r="H133" s="135">
        <v>59.25</v>
      </c>
    </row>
    <row r="134" spans="1:151">
      <c r="A134" s="81" t="s">
        <v>298</v>
      </c>
      <c r="B134" s="81" t="s">
        <v>44</v>
      </c>
      <c r="C134" s="154">
        <v>749.6</v>
      </c>
      <c r="D134" s="154">
        <v>561.83000000000004</v>
      </c>
      <c r="E134" s="154">
        <v>509.04</v>
      </c>
      <c r="F134" s="154">
        <v>394.83</v>
      </c>
      <c r="G134" s="154">
        <v>214.09</v>
      </c>
      <c r="H134" s="154">
        <v>169.78</v>
      </c>
    </row>
    <row r="135" spans="1:151" s="69" customFormat="1">
      <c r="A135" s="147" t="s">
        <v>299</v>
      </c>
      <c r="B135" s="147" t="s">
        <v>300</v>
      </c>
      <c r="C135" s="149">
        <v>2.82</v>
      </c>
      <c r="D135" s="149">
        <v>2.13</v>
      </c>
      <c r="E135" s="149">
        <v>1.94</v>
      </c>
      <c r="F135" s="149">
        <v>1.53</v>
      </c>
      <c r="G135" s="149">
        <v>0.84</v>
      </c>
      <c r="H135" s="149">
        <v>0.73</v>
      </c>
    </row>
  </sheetData>
  <mergeCells count="31">
    <mergeCell ref="A97:F97"/>
    <mergeCell ref="A102:F102"/>
    <mergeCell ref="A111:F111"/>
    <mergeCell ref="A119:F119"/>
    <mergeCell ref="A125:F125"/>
    <mergeCell ref="A76:F76"/>
    <mergeCell ref="A77:F77"/>
    <mergeCell ref="A78:F78"/>
    <mergeCell ref="A80:F80"/>
    <mergeCell ref="A88:F88"/>
    <mergeCell ref="A53:D53"/>
    <mergeCell ref="A60:F60"/>
    <mergeCell ref="A73:F73"/>
    <mergeCell ref="A74:F74"/>
    <mergeCell ref="A75:F75"/>
    <mergeCell ref="B35:C35"/>
    <mergeCell ref="D35:E35"/>
    <mergeCell ref="A44:F44"/>
    <mergeCell ref="A46:D46"/>
    <mergeCell ref="A49:H49"/>
    <mergeCell ref="F35:G35"/>
    <mergeCell ref="A18:F18"/>
    <mergeCell ref="A22:H22"/>
    <mergeCell ref="A25:H25"/>
    <mergeCell ref="A29:H29"/>
    <mergeCell ref="A32:F32"/>
    <mergeCell ref="A1:F1"/>
    <mergeCell ref="A4:F4"/>
    <mergeCell ref="A6:H6"/>
    <mergeCell ref="A9:H9"/>
    <mergeCell ref="A12:H12"/>
  </mergeCells>
  <phoneticPr fontId="45" type="noConversion"/>
  <pageMargins left="0.7" right="0.7" top="0.75" bottom="0.75" header="0.3" footer="0.3"/>
  <pageSetup paperSize="9" orientation="portrait" r:id="rId1"/>
  <ignoredErrors>
    <ignoredError sqref="E6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topLeftCell="A9" zoomScale="115" zoomScaleNormal="115" workbookViewId="0">
      <selection activeCell="B14" sqref="B14"/>
    </sheetView>
  </sheetViews>
  <sheetFormatPr defaultColWidth="9.109375" defaultRowHeight="14.4"/>
  <cols>
    <col min="1" max="1" width="34.44140625" style="40" customWidth="1"/>
    <col min="2" max="2" width="15.6640625" style="40" customWidth="1"/>
    <col min="3" max="7" width="15.6640625" style="41" customWidth="1"/>
    <col min="8" max="8" width="25.21875" style="41" customWidth="1"/>
    <col min="9" max="16384" width="9.109375" style="41"/>
  </cols>
  <sheetData>
    <row r="1" spans="1:8" ht="39.6" customHeight="1">
      <c r="A1" s="396" t="str">
        <f>社会类!A1</f>
        <v>紫金矿业ESG数据绩效表（2024）</v>
      </c>
      <c r="B1" s="396"/>
      <c r="C1" s="396"/>
      <c r="D1" s="396"/>
      <c r="E1" s="396"/>
      <c r="F1" s="396"/>
      <c r="G1" s="396"/>
      <c r="H1" s="2" t="str">
        <f>社会类!G1</f>
        <v>发布/更新时间:2025/3/21</v>
      </c>
    </row>
    <row r="2" spans="1:8" ht="25.8">
      <c r="A2" s="1" t="s">
        <v>301</v>
      </c>
      <c r="B2" s="1"/>
      <c r="C2" s="1"/>
      <c r="D2" s="1"/>
      <c r="E2" s="1"/>
    </row>
    <row r="3" spans="1:8" ht="25.8">
      <c r="A3" s="1"/>
      <c r="B3" s="1"/>
      <c r="C3" s="1"/>
      <c r="D3" s="1"/>
      <c r="E3" s="1"/>
    </row>
    <row r="4" spans="1:8">
      <c r="A4" s="397" t="s">
        <v>302</v>
      </c>
      <c r="B4" s="397"/>
      <c r="C4" s="397"/>
      <c r="D4" s="397"/>
      <c r="E4" s="397"/>
      <c r="F4" s="397"/>
      <c r="G4" s="397"/>
    </row>
    <row r="5" spans="1:8">
      <c r="A5" s="54" t="s">
        <v>41</v>
      </c>
      <c r="B5" s="55" t="s">
        <v>303</v>
      </c>
      <c r="C5" s="55" t="s">
        <v>304</v>
      </c>
      <c r="D5" s="55" t="s">
        <v>305</v>
      </c>
      <c r="E5" s="55" t="s">
        <v>306</v>
      </c>
      <c r="F5" s="55" t="s">
        <v>307</v>
      </c>
    </row>
    <row r="6" spans="1:8">
      <c r="A6" s="45" t="s">
        <v>308</v>
      </c>
      <c r="B6" s="49">
        <v>13</v>
      </c>
      <c r="C6" s="49">
        <v>6</v>
      </c>
      <c r="D6" s="49">
        <v>1</v>
      </c>
      <c r="E6" s="49">
        <v>6</v>
      </c>
      <c r="F6" s="49">
        <v>2</v>
      </c>
    </row>
    <row r="7" spans="1:8">
      <c r="A7" s="51" t="s">
        <v>143</v>
      </c>
      <c r="B7" s="56">
        <v>1</v>
      </c>
      <c r="C7" s="57">
        <v>0.46200000000000002</v>
      </c>
      <c r="D7" s="57">
        <v>7.6999999999999999E-2</v>
      </c>
      <c r="E7" s="57">
        <v>0.46200000000000002</v>
      </c>
      <c r="F7" s="57">
        <f>F6/B6</f>
        <v>0.15384615384615385</v>
      </c>
    </row>
    <row r="8" spans="1:8" ht="20.399999999999999">
      <c r="A8" s="58"/>
      <c r="B8" s="58"/>
      <c r="C8" s="58"/>
      <c r="D8" s="58"/>
      <c r="E8" s="58"/>
    </row>
    <row r="9" spans="1:8" ht="15.6">
      <c r="A9" s="402" t="s">
        <v>309</v>
      </c>
      <c r="B9" s="402"/>
      <c r="C9" s="402"/>
      <c r="D9" s="402"/>
      <c r="E9" s="402"/>
      <c r="F9" s="59"/>
      <c r="G9" s="59"/>
    </row>
    <row r="10" spans="1:8">
      <c r="A10" s="43" t="s">
        <v>41</v>
      </c>
      <c r="B10" s="44">
        <v>2024</v>
      </c>
      <c r="C10" s="44">
        <v>2023</v>
      </c>
      <c r="D10" s="44">
        <v>2022</v>
      </c>
      <c r="E10" s="44">
        <v>2021</v>
      </c>
      <c r="F10" s="44">
        <v>2020</v>
      </c>
      <c r="G10" s="44">
        <v>2019</v>
      </c>
    </row>
    <row r="11" spans="1:8">
      <c r="A11" s="408" t="s">
        <v>310</v>
      </c>
      <c r="B11" s="408"/>
      <c r="C11" s="408"/>
      <c r="D11" s="408"/>
      <c r="E11" s="408"/>
      <c r="F11" s="408"/>
      <c r="G11" s="408"/>
    </row>
    <row r="12" spans="1:8">
      <c r="A12" s="241" t="s">
        <v>311</v>
      </c>
      <c r="B12" s="61">
        <v>1</v>
      </c>
      <c r="C12" s="61">
        <v>1</v>
      </c>
      <c r="D12" s="61">
        <v>1</v>
      </c>
      <c r="E12" s="61">
        <v>1</v>
      </c>
      <c r="F12" s="62">
        <v>0.87190000000000001</v>
      </c>
      <c r="G12" s="62">
        <v>0.83289999999999997</v>
      </c>
    </row>
    <row r="13" spans="1:8">
      <c r="A13" s="243" t="s">
        <v>312</v>
      </c>
      <c r="B13" s="63">
        <v>0.75249999999999995</v>
      </c>
      <c r="C13" s="63">
        <v>0.87970000000000004</v>
      </c>
      <c r="D13" s="63">
        <v>0.755</v>
      </c>
      <c r="E13" s="63">
        <v>0.6482</v>
      </c>
      <c r="F13" s="63">
        <v>0.63959999999999995</v>
      </c>
      <c r="G13" s="63">
        <v>0.68</v>
      </c>
    </row>
    <row r="14" spans="1:8">
      <c r="A14" s="242" t="s">
        <v>313</v>
      </c>
      <c r="B14" s="64">
        <v>0.7681</v>
      </c>
      <c r="C14" s="64">
        <v>0.73770000000000002</v>
      </c>
      <c r="D14" s="64">
        <v>0.70899999999999996</v>
      </c>
      <c r="E14" s="64">
        <v>0.621</v>
      </c>
      <c r="F14" s="64">
        <v>0.61550000000000005</v>
      </c>
      <c r="G14" s="64">
        <v>0.58240000000000003</v>
      </c>
      <c r="H14" s="274"/>
    </row>
    <row r="15" spans="1:8">
      <c r="A15" s="408" t="s">
        <v>314</v>
      </c>
      <c r="B15" s="408"/>
      <c r="C15" s="408"/>
      <c r="D15" s="408"/>
      <c r="E15" s="408"/>
      <c r="F15" s="408"/>
      <c r="G15" s="408"/>
    </row>
    <row r="16" spans="1:8">
      <c r="A16" s="60" t="s">
        <v>315</v>
      </c>
      <c r="B16" s="65">
        <v>236</v>
      </c>
      <c r="C16" s="65">
        <v>243</v>
      </c>
      <c r="D16" s="65">
        <v>204</v>
      </c>
      <c r="E16" s="65">
        <v>154</v>
      </c>
      <c r="F16" s="65">
        <v>104</v>
      </c>
      <c r="G16" s="65" t="s">
        <v>55</v>
      </c>
    </row>
    <row r="17" spans="1:7">
      <c r="A17" s="45" t="s">
        <v>316</v>
      </c>
      <c r="B17" s="49">
        <v>225</v>
      </c>
      <c r="C17" s="49">
        <v>227</v>
      </c>
      <c r="D17" s="49">
        <v>195</v>
      </c>
      <c r="E17" s="65">
        <v>145</v>
      </c>
      <c r="F17" s="65" t="s">
        <v>55</v>
      </c>
      <c r="G17" s="66" t="s">
        <v>55</v>
      </c>
    </row>
    <row r="18" spans="1:7">
      <c r="A18" s="373" t="s">
        <v>317</v>
      </c>
      <c r="B18" s="373"/>
      <c r="C18" s="373"/>
      <c r="D18" s="373"/>
      <c r="E18" s="373"/>
      <c r="F18" s="373"/>
      <c r="G18" s="373"/>
    </row>
    <row r="19" spans="1:7">
      <c r="A19" s="243" t="s">
        <v>318</v>
      </c>
      <c r="B19" s="49">
        <v>130</v>
      </c>
      <c r="C19" s="49">
        <v>121</v>
      </c>
      <c r="D19" s="49">
        <v>86</v>
      </c>
      <c r="E19" s="49">
        <v>63</v>
      </c>
      <c r="F19" s="49">
        <v>28</v>
      </c>
      <c r="G19" s="49" t="s">
        <v>55</v>
      </c>
    </row>
    <row r="20" spans="1:7">
      <c r="A20" s="243" t="s">
        <v>319</v>
      </c>
      <c r="B20" s="49">
        <v>58</v>
      </c>
      <c r="C20" s="49">
        <v>57</v>
      </c>
      <c r="D20" s="49">
        <v>63</v>
      </c>
      <c r="E20" s="49">
        <v>54</v>
      </c>
      <c r="F20" s="49">
        <v>33</v>
      </c>
      <c r="G20" s="49" t="s">
        <v>55</v>
      </c>
    </row>
    <row r="21" spans="1:7">
      <c r="A21" s="242" t="s">
        <v>320</v>
      </c>
      <c r="B21" s="50">
        <v>48</v>
      </c>
      <c r="C21" s="50">
        <v>65</v>
      </c>
      <c r="D21" s="50">
        <v>55</v>
      </c>
      <c r="E21" s="50">
        <v>37</v>
      </c>
      <c r="F21" s="50">
        <v>43</v>
      </c>
      <c r="G21" s="50" t="s">
        <v>55</v>
      </c>
    </row>
    <row r="22" spans="1:7">
      <c r="A22" s="407" t="s">
        <v>321</v>
      </c>
      <c r="B22" s="407"/>
      <c r="C22" s="407"/>
      <c r="D22" s="407"/>
      <c r="E22" s="407"/>
      <c r="F22" s="407"/>
      <c r="G22" s="407"/>
    </row>
    <row r="23" spans="1:7">
      <c r="A23" s="246" t="s">
        <v>322</v>
      </c>
      <c r="B23" s="49">
        <v>115</v>
      </c>
      <c r="C23" s="49">
        <v>112</v>
      </c>
      <c r="D23" s="49">
        <v>104</v>
      </c>
      <c r="E23" s="49" t="s">
        <v>55</v>
      </c>
      <c r="F23" s="49" t="s">
        <v>55</v>
      </c>
      <c r="G23" s="49" t="s">
        <v>55</v>
      </c>
    </row>
    <row r="24" spans="1:7">
      <c r="A24" s="243" t="s">
        <v>323</v>
      </c>
      <c r="B24" s="49">
        <v>44</v>
      </c>
      <c r="C24" s="49">
        <v>67</v>
      </c>
      <c r="D24" s="49">
        <v>53</v>
      </c>
      <c r="E24" s="49" t="s">
        <v>55</v>
      </c>
      <c r="F24" s="49" t="s">
        <v>55</v>
      </c>
      <c r="G24" s="49" t="s">
        <v>55</v>
      </c>
    </row>
    <row r="25" spans="1:7">
      <c r="A25" s="243" t="s">
        <v>324</v>
      </c>
      <c r="B25" s="49">
        <v>25</v>
      </c>
      <c r="C25" s="49">
        <v>34</v>
      </c>
      <c r="D25" s="49">
        <v>27</v>
      </c>
      <c r="E25" s="50" t="s">
        <v>55</v>
      </c>
      <c r="F25" s="50" t="s">
        <v>55</v>
      </c>
      <c r="G25" s="50" t="s">
        <v>55</v>
      </c>
    </row>
    <row r="26" spans="1:7">
      <c r="A26" s="242" t="s">
        <v>325</v>
      </c>
      <c r="B26" s="50">
        <v>7</v>
      </c>
      <c r="C26" s="50">
        <v>26</v>
      </c>
      <c r="D26" s="50">
        <v>16</v>
      </c>
      <c r="E26" s="49" t="s">
        <v>55</v>
      </c>
      <c r="F26" s="49" t="s">
        <v>55</v>
      </c>
      <c r="G26" s="49" t="s">
        <v>55</v>
      </c>
    </row>
    <row r="27" spans="1:7">
      <c r="A27" s="242" t="s">
        <v>326</v>
      </c>
      <c r="B27" s="50">
        <v>2</v>
      </c>
      <c r="C27" s="50">
        <v>4</v>
      </c>
      <c r="D27" s="50">
        <v>4</v>
      </c>
      <c r="E27" s="49" t="s">
        <v>55</v>
      </c>
      <c r="F27" s="49" t="s">
        <v>55</v>
      </c>
      <c r="G27" s="49" t="s">
        <v>55</v>
      </c>
    </row>
    <row r="28" spans="1:7">
      <c r="A28" s="245" t="s">
        <v>105</v>
      </c>
      <c r="B28" s="68">
        <v>43</v>
      </c>
      <c r="C28" s="68" t="s">
        <v>694</v>
      </c>
      <c r="D28" s="68" t="s">
        <v>694</v>
      </c>
      <c r="E28" s="68" t="s">
        <v>55</v>
      </c>
      <c r="F28" s="68" t="s">
        <v>55</v>
      </c>
      <c r="G28" s="68" t="s">
        <v>55</v>
      </c>
    </row>
  </sheetData>
  <mergeCells count="7">
    <mergeCell ref="A18:G18"/>
    <mergeCell ref="A22:G22"/>
    <mergeCell ref="A1:G1"/>
    <mergeCell ref="A4:G4"/>
    <mergeCell ref="A9:E9"/>
    <mergeCell ref="A11:G11"/>
    <mergeCell ref="A15:G15"/>
  </mergeCells>
  <phoneticPr fontId="45"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130" zoomScaleNormal="130" workbookViewId="0">
      <selection activeCell="M13" sqref="M13"/>
    </sheetView>
  </sheetViews>
  <sheetFormatPr defaultColWidth="9.109375" defaultRowHeight="14.4"/>
  <cols>
    <col min="1" max="1" width="34.21875" style="40" customWidth="1"/>
    <col min="2" max="2" width="13.88671875" style="41" customWidth="1"/>
    <col min="3" max="8" width="15.6640625" style="41" customWidth="1"/>
    <col min="9" max="9" width="12.77734375" style="41" customWidth="1"/>
    <col min="10" max="16384" width="9.109375" style="41"/>
  </cols>
  <sheetData>
    <row r="1" spans="1:8" ht="32.25" customHeight="1">
      <c r="A1" s="396" t="str">
        <f>管治类!A1</f>
        <v>紫金矿业ESG数据绩效表（2024）</v>
      </c>
      <c r="B1" s="396"/>
      <c r="C1" s="396"/>
      <c r="D1" s="396"/>
      <c r="E1" s="396"/>
      <c r="F1" s="396"/>
      <c r="G1" s="2" t="str">
        <f>管治类!H1</f>
        <v>发布/更新时间:2025/3/21</v>
      </c>
    </row>
    <row r="2" spans="1:8" ht="25.8">
      <c r="A2" s="1" t="s">
        <v>327</v>
      </c>
    </row>
    <row r="4" spans="1:8" ht="15.6">
      <c r="A4" s="402" t="s">
        <v>328</v>
      </c>
      <c r="B4" s="402"/>
      <c r="C4" s="402"/>
      <c r="D4" s="402"/>
      <c r="E4" s="402"/>
      <c r="F4" s="402"/>
      <c r="G4" s="42"/>
    </row>
    <row r="5" spans="1:8">
      <c r="A5" s="43" t="s">
        <v>41</v>
      </c>
      <c r="B5" s="43" t="s">
        <v>42</v>
      </c>
      <c r="C5" s="44">
        <v>2024</v>
      </c>
      <c r="D5" s="44">
        <v>2023</v>
      </c>
      <c r="E5" s="44">
        <v>2022</v>
      </c>
      <c r="F5" s="44">
        <v>2021</v>
      </c>
      <c r="G5" s="44">
        <v>2020</v>
      </c>
      <c r="H5" s="44">
        <v>2019</v>
      </c>
    </row>
    <row r="6" spans="1:8">
      <c r="A6" s="409" t="s">
        <v>329</v>
      </c>
      <c r="B6" s="409"/>
      <c r="C6" s="409"/>
      <c r="D6" s="409"/>
      <c r="E6" s="409"/>
      <c r="F6" s="409"/>
      <c r="G6" s="409"/>
      <c r="H6" s="409"/>
    </row>
    <row r="7" spans="1:8">
      <c r="A7" s="45" t="s">
        <v>330</v>
      </c>
      <c r="B7" s="45" t="s">
        <v>44</v>
      </c>
      <c r="C7" s="248">
        <v>3036.3995715299998</v>
      </c>
      <c r="D7" s="46">
        <v>2934</v>
      </c>
      <c r="E7" s="46">
        <v>2703</v>
      </c>
      <c r="F7" s="46">
        <v>2251</v>
      </c>
      <c r="G7" s="46">
        <v>1715</v>
      </c>
      <c r="H7" s="46">
        <v>1361</v>
      </c>
    </row>
    <row r="8" spans="1:8">
      <c r="A8" s="45" t="s">
        <v>331</v>
      </c>
      <c r="B8" s="45" t="s">
        <v>44</v>
      </c>
      <c r="C8" s="249">
        <v>480.77725154000001</v>
      </c>
      <c r="D8" s="41">
        <v>313</v>
      </c>
      <c r="E8" s="41">
        <v>300</v>
      </c>
      <c r="F8" s="46">
        <v>248</v>
      </c>
      <c r="G8" s="46">
        <v>108</v>
      </c>
      <c r="H8" s="46">
        <v>70</v>
      </c>
    </row>
    <row r="9" spans="1:8">
      <c r="A9" s="45" t="s">
        <v>332</v>
      </c>
      <c r="B9" s="45" t="s">
        <v>44</v>
      </c>
      <c r="C9" s="248">
        <v>320.50602436999998</v>
      </c>
      <c r="D9" s="46">
        <v>211</v>
      </c>
      <c r="E9" s="46">
        <v>200</v>
      </c>
      <c r="F9" s="46">
        <v>157</v>
      </c>
      <c r="G9" s="46">
        <v>65</v>
      </c>
      <c r="H9" s="46">
        <v>43</v>
      </c>
    </row>
    <row r="10" spans="1:8">
      <c r="A10" s="47" t="s">
        <v>333</v>
      </c>
      <c r="B10" s="47" t="s">
        <v>44</v>
      </c>
      <c r="C10" s="250">
        <v>3966.1073002600001</v>
      </c>
      <c r="D10" s="48">
        <v>3430</v>
      </c>
      <c r="E10" s="48">
        <v>3060</v>
      </c>
      <c r="F10" s="48">
        <v>2086</v>
      </c>
      <c r="G10" s="48">
        <v>1823</v>
      </c>
      <c r="H10" s="48">
        <v>1238</v>
      </c>
    </row>
    <row r="11" spans="1:8">
      <c r="A11" s="409" t="s">
        <v>334</v>
      </c>
      <c r="B11" s="409"/>
      <c r="C11" s="409"/>
      <c r="D11" s="409"/>
      <c r="E11" s="409"/>
      <c r="F11" s="409"/>
      <c r="G11" s="409"/>
      <c r="H11" s="409"/>
    </row>
    <row r="12" spans="1:8">
      <c r="A12" s="45" t="s">
        <v>335</v>
      </c>
      <c r="B12" s="45" t="s">
        <v>336</v>
      </c>
      <c r="C12" s="273">
        <v>106.8455</v>
      </c>
      <c r="D12" s="49">
        <v>101</v>
      </c>
      <c r="E12" s="49">
        <v>88</v>
      </c>
      <c r="F12" s="49">
        <v>58</v>
      </c>
      <c r="G12" s="49">
        <v>45</v>
      </c>
      <c r="H12" s="49">
        <v>37</v>
      </c>
    </row>
    <row r="13" spans="1:8">
      <c r="A13" s="45" t="s">
        <v>337</v>
      </c>
      <c r="B13" s="45" t="s">
        <v>68</v>
      </c>
      <c r="C13" s="273">
        <v>72.933000000000007</v>
      </c>
      <c r="D13" s="49">
        <v>68</v>
      </c>
      <c r="E13" s="49">
        <v>56</v>
      </c>
      <c r="F13" s="49">
        <v>48</v>
      </c>
      <c r="G13" s="49">
        <v>41</v>
      </c>
      <c r="H13" s="49">
        <v>41</v>
      </c>
    </row>
    <row r="14" spans="1:8">
      <c r="A14" s="45" t="s">
        <v>338</v>
      </c>
      <c r="B14" s="45" t="s">
        <v>336</v>
      </c>
      <c r="C14" s="330">
        <v>45</v>
      </c>
      <c r="D14" s="49">
        <v>47</v>
      </c>
      <c r="E14" s="49">
        <v>44</v>
      </c>
      <c r="F14" s="49">
        <v>43</v>
      </c>
      <c r="G14" s="49">
        <v>38</v>
      </c>
      <c r="H14" s="49">
        <v>37</v>
      </c>
    </row>
    <row r="15" spans="1:8">
      <c r="A15" s="47" t="s">
        <v>339</v>
      </c>
      <c r="B15" s="47" t="s">
        <v>68</v>
      </c>
      <c r="C15" s="331">
        <v>436</v>
      </c>
      <c r="D15" s="50">
        <v>412</v>
      </c>
      <c r="E15" s="50">
        <v>387</v>
      </c>
      <c r="F15" s="50">
        <v>309</v>
      </c>
      <c r="G15" s="50">
        <v>299</v>
      </c>
      <c r="H15" s="50">
        <v>263</v>
      </c>
    </row>
    <row r="16" spans="1:8">
      <c r="A16" s="409" t="s">
        <v>340</v>
      </c>
      <c r="B16" s="409"/>
      <c r="C16" s="409"/>
      <c r="D16" s="409"/>
      <c r="E16" s="409"/>
      <c r="F16" s="409"/>
      <c r="G16" s="409"/>
      <c r="H16" s="409"/>
    </row>
    <row r="17" spans="1:9">
      <c r="A17" s="45" t="s">
        <v>341</v>
      </c>
      <c r="B17" s="45" t="s">
        <v>336</v>
      </c>
      <c r="C17" s="252">
        <v>11037</v>
      </c>
      <c r="D17" s="46">
        <v>7456</v>
      </c>
      <c r="E17" s="46">
        <v>7371.86</v>
      </c>
      <c r="F17" s="46">
        <v>6277</v>
      </c>
      <c r="G17" s="46">
        <v>6206</v>
      </c>
      <c r="H17" s="46">
        <v>5725</v>
      </c>
      <c r="I17" s="53"/>
    </row>
    <row r="18" spans="1:9">
      <c r="A18" s="45" t="s">
        <v>342</v>
      </c>
      <c r="B18" s="45" t="s">
        <v>68</v>
      </c>
      <c r="C18" s="252">
        <v>3973</v>
      </c>
      <c r="D18" s="46">
        <v>2998</v>
      </c>
      <c r="E18" s="46">
        <v>3117.09</v>
      </c>
      <c r="F18" s="46">
        <v>2373</v>
      </c>
      <c r="G18" s="46">
        <v>2334</v>
      </c>
      <c r="H18" s="46">
        <v>1887</v>
      </c>
      <c r="I18" s="53"/>
    </row>
    <row r="19" spans="1:9">
      <c r="A19" s="45" t="s">
        <v>343</v>
      </c>
      <c r="B19" s="45" t="s">
        <v>336</v>
      </c>
      <c r="C19" s="252">
        <v>1298</v>
      </c>
      <c r="D19" s="46">
        <v>1068</v>
      </c>
      <c r="E19" s="46">
        <v>1118.33</v>
      </c>
      <c r="F19" s="46">
        <v>962</v>
      </c>
      <c r="G19" s="46">
        <v>1033</v>
      </c>
      <c r="H19" s="46">
        <v>856</v>
      </c>
      <c r="I19" s="53"/>
    </row>
    <row r="20" spans="1:9" ht="15" thickBot="1">
      <c r="A20" s="51" t="s">
        <v>344</v>
      </c>
      <c r="B20" s="51" t="s">
        <v>336</v>
      </c>
      <c r="C20" s="332">
        <v>1788</v>
      </c>
      <c r="D20" s="52">
        <v>1347</v>
      </c>
      <c r="E20" s="52">
        <v>1215</v>
      </c>
      <c r="F20" s="52">
        <v>763</v>
      </c>
      <c r="G20" s="52" t="s">
        <v>55</v>
      </c>
      <c r="H20" s="52" t="s">
        <v>55</v>
      </c>
    </row>
    <row r="21" spans="1:9" ht="15" thickTop="1"/>
  </sheetData>
  <mergeCells count="5">
    <mergeCell ref="A1:F1"/>
    <mergeCell ref="A4:F4"/>
    <mergeCell ref="A6:H6"/>
    <mergeCell ref="A11:H11"/>
    <mergeCell ref="A16:H16"/>
  </mergeCells>
  <phoneticPr fontId="45"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C74B4-A395-4036-A240-80421E695641}">
  <dimension ref="A1:G46"/>
  <sheetViews>
    <sheetView zoomScale="85" zoomScaleNormal="85" workbookViewId="0">
      <selection activeCell="K30" sqref="K30"/>
    </sheetView>
  </sheetViews>
  <sheetFormatPr defaultColWidth="9" defaultRowHeight="14.4"/>
  <cols>
    <col min="1" max="1" width="4" style="284" customWidth="1"/>
    <col min="2" max="2" width="23.109375" style="284" customWidth="1"/>
    <col min="3" max="3" width="11" style="284" customWidth="1"/>
    <col min="4" max="4" width="9.21875" style="284" customWidth="1"/>
    <col min="5" max="5" width="31.44140625" style="284" customWidth="1"/>
    <col min="6" max="7" width="13.44140625" style="284" customWidth="1"/>
    <col min="8" max="16384" width="9" style="284"/>
  </cols>
  <sheetData>
    <row r="1" spans="1:7" ht="35.25" customHeight="1">
      <c r="A1" s="410" t="s">
        <v>0</v>
      </c>
      <c r="B1" s="410"/>
      <c r="C1" s="410"/>
      <c r="D1" s="410"/>
      <c r="E1" s="410"/>
      <c r="F1" s="410"/>
      <c r="G1" s="410"/>
    </row>
    <row r="2" spans="1:7" ht="51" customHeight="1">
      <c r="A2" s="411" t="s">
        <v>345</v>
      </c>
      <c r="B2" s="412"/>
      <c r="C2" s="412"/>
      <c r="D2" s="412"/>
      <c r="E2" s="412"/>
      <c r="F2" s="412"/>
      <c r="G2" s="413"/>
    </row>
    <row r="3" spans="1:7" ht="16.2">
      <c r="A3" s="285" t="s">
        <v>346</v>
      </c>
      <c r="B3" s="286" t="s">
        <v>347</v>
      </c>
      <c r="C3" s="286" t="s">
        <v>348</v>
      </c>
      <c r="D3" s="286" t="s">
        <v>349</v>
      </c>
      <c r="E3" s="286" t="s">
        <v>350</v>
      </c>
      <c r="F3" s="286" t="s">
        <v>351</v>
      </c>
      <c r="G3" s="286" t="s">
        <v>352</v>
      </c>
    </row>
    <row r="4" spans="1:7">
      <c r="A4" s="287">
        <v>1</v>
      </c>
      <c r="B4" s="288" t="s">
        <v>353</v>
      </c>
      <c r="C4" s="287" t="s">
        <v>354</v>
      </c>
      <c r="D4" s="287" t="s">
        <v>355</v>
      </c>
      <c r="E4" s="289" t="s">
        <v>356</v>
      </c>
      <c r="F4" s="290">
        <v>44730</v>
      </c>
      <c r="G4" s="290">
        <v>45730</v>
      </c>
    </row>
    <row r="5" spans="1:7">
      <c r="A5" s="287">
        <v>2</v>
      </c>
      <c r="B5" s="288" t="s">
        <v>357</v>
      </c>
      <c r="C5" s="287" t="s">
        <v>354</v>
      </c>
      <c r="D5" s="287" t="s">
        <v>355</v>
      </c>
      <c r="E5" s="289" t="s">
        <v>735</v>
      </c>
      <c r="F5" s="291">
        <v>45643</v>
      </c>
      <c r="G5" s="291">
        <v>46742</v>
      </c>
    </row>
    <row r="6" spans="1:7">
      <c r="A6" s="287">
        <v>3</v>
      </c>
      <c r="B6" s="288" t="s">
        <v>358</v>
      </c>
      <c r="C6" s="287" t="s">
        <v>354</v>
      </c>
      <c r="D6" s="287" t="s">
        <v>355</v>
      </c>
      <c r="E6" s="289" t="s">
        <v>736</v>
      </c>
      <c r="F6" s="291">
        <v>45608</v>
      </c>
      <c r="G6" s="291">
        <v>46701</v>
      </c>
    </row>
    <row r="7" spans="1:7">
      <c r="A7" s="287">
        <v>4</v>
      </c>
      <c r="B7" s="288" t="s">
        <v>359</v>
      </c>
      <c r="C7" s="287" t="s">
        <v>354</v>
      </c>
      <c r="D7" s="287" t="s">
        <v>355</v>
      </c>
      <c r="E7" s="289" t="s">
        <v>360</v>
      </c>
      <c r="F7" s="291">
        <v>44517</v>
      </c>
      <c r="G7" s="291">
        <v>45612</v>
      </c>
    </row>
    <row r="8" spans="1:7">
      <c r="A8" s="287">
        <v>5</v>
      </c>
      <c r="B8" s="288" t="s">
        <v>361</v>
      </c>
      <c r="C8" s="287" t="s">
        <v>354</v>
      </c>
      <c r="D8" s="287" t="s">
        <v>355</v>
      </c>
      <c r="E8" s="289" t="s">
        <v>362</v>
      </c>
      <c r="F8" s="290">
        <v>44679</v>
      </c>
      <c r="G8" s="290">
        <v>45741</v>
      </c>
    </row>
    <row r="9" spans="1:7">
      <c r="A9" s="287">
        <v>6</v>
      </c>
      <c r="B9" s="292" t="s">
        <v>363</v>
      </c>
      <c r="C9" s="287" t="s">
        <v>354</v>
      </c>
      <c r="D9" s="287" t="s">
        <v>355</v>
      </c>
      <c r="E9" s="289" t="s">
        <v>364</v>
      </c>
      <c r="F9" s="290">
        <v>45058</v>
      </c>
      <c r="G9" s="290">
        <v>46154</v>
      </c>
    </row>
    <row r="10" spans="1:7">
      <c r="A10" s="287">
        <v>7</v>
      </c>
      <c r="B10" s="288" t="s">
        <v>365</v>
      </c>
      <c r="C10" s="287" t="s">
        <v>354</v>
      </c>
      <c r="D10" s="287" t="s">
        <v>355</v>
      </c>
      <c r="E10" s="289" t="s">
        <v>366</v>
      </c>
      <c r="F10" s="290">
        <v>44417</v>
      </c>
      <c r="G10" s="290">
        <v>45512</v>
      </c>
    </row>
    <row r="11" spans="1:7">
      <c r="A11" s="287">
        <v>8</v>
      </c>
      <c r="B11" s="288" t="s">
        <v>367</v>
      </c>
      <c r="C11" s="287" t="s">
        <v>354</v>
      </c>
      <c r="D11" s="287" t="s">
        <v>355</v>
      </c>
      <c r="E11" s="289" t="s">
        <v>368</v>
      </c>
      <c r="F11" s="290">
        <v>44908</v>
      </c>
      <c r="G11" s="290">
        <v>46103</v>
      </c>
    </row>
    <row r="12" spans="1:7">
      <c r="A12" s="287">
        <v>9</v>
      </c>
      <c r="B12" s="288" t="s">
        <v>369</v>
      </c>
      <c r="C12" s="287" t="s">
        <v>354</v>
      </c>
      <c r="D12" s="287" t="s">
        <v>355</v>
      </c>
      <c r="E12" s="289" t="s">
        <v>737</v>
      </c>
      <c r="F12" s="290">
        <v>45635</v>
      </c>
      <c r="G12" s="290">
        <v>46743</v>
      </c>
    </row>
    <row r="13" spans="1:7">
      <c r="A13" s="287">
        <v>10</v>
      </c>
      <c r="B13" s="288" t="s">
        <v>370</v>
      </c>
      <c r="C13" s="287" t="s">
        <v>354</v>
      </c>
      <c r="D13" s="287" t="s">
        <v>355</v>
      </c>
      <c r="E13" s="289" t="s">
        <v>371</v>
      </c>
      <c r="F13" s="290">
        <v>44882</v>
      </c>
      <c r="G13" s="290">
        <v>45941</v>
      </c>
    </row>
    <row r="14" spans="1:7">
      <c r="A14" s="287">
        <v>11</v>
      </c>
      <c r="B14" s="288" t="s">
        <v>372</v>
      </c>
      <c r="C14" s="287" t="s">
        <v>354</v>
      </c>
      <c r="D14" s="287" t="s">
        <v>355</v>
      </c>
      <c r="E14" s="289" t="s">
        <v>373</v>
      </c>
      <c r="F14" s="290">
        <v>44887</v>
      </c>
      <c r="G14" s="290">
        <v>45987</v>
      </c>
    </row>
    <row r="15" spans="1:7">
      <c r="A15" s="287">
        <v>12</v>
      </c>
      <c r="B15" s="288" t="s">
        <v>374</v>
      </c>
      <c r="C15" s="287" t="s">
        <v>354</v>
      </c>
      <c r="D15" s="287" t="s">
        <v>355</v>
      </c>
      <c r="E15" s="289" t="s">
        <v>738</v>
      </c>
      <c r="F15" s="290">
        <v>45523</v>
      </c>
      <c r="G15" s="290">
        <v>46629</v>
      </c>
    </row>
    <row r="16" spans="1:7">
      <c r="A16" s="287">
        <v>13</v>
      </c>
      <c r="B16" s="288" t="s">
        <v>375</v>
      </c>
      <c r="C16" s="287" t="s">
        <v>354</v>
      </c>
      <c r="D16" s="287" t="s">
        <v>355</v>
      </c>
      <c r="E16" s="289" t="s">
        <v>739</v>
      </c>
      <c r="F16" s="290">
        <v>45511</v>
      </c>
      <c r="G16" s="290">
        <v>45474</v>
      </c>
    </row>
    <row r="17" spans="1:7">
      <c r="A17" s="287">
        <v>14</v>
      </c>
      <c r="B17" s="288" t="s">
        <v>376</v>
      </c>
      <c r="C17" s="287" t="s">
        <v>354</v>
      </c>
      <c r="D17" s="287" t="s">
        <v>355</v>
      </c>
      <c r="E17" s="289" t="s">
        <v>377</v>
      </c>
      <c r="F17" s="290">
        <v>45252</v>
      </c>
      <c r="G17" s="290">
        <v>46355</v>
      </c>
    </row>
    <row r="18" spans="1:7">
      <c r="A18" s="287">
        <v>15</v>
      </c>
      <c r="B18" s="288" t="s">
        <v>378</v>
      </c>
      <c r="C18" s="287" t="s">
        <v>354</v>
      </c>
      <c r="D18" s="287" t="s">
        <v>355</v>
      </c>
      <c r="E18" s="289" t="s">
        <v>740</v>
      </c>
      <c r="F18" s="290">
        <v>45562</v>
      </c>
      <c r="G18" s="290">
        <v>46736</v>
      </c>
    </row>
    <row r="19" spans="1:7">
      <c r="A19" s="287">
        <v>16</v>
      </c>
      <c r="B19" s="288" t="s">
        <v>379</v>
      </c>
      <c r="C19" s="287" t="s">
        <v>354</v>
      </c>
      <c r="D19" s="287" t="s">
        <v>355</v>
      </c>
      <c r="E19" s="289" t="s">
        <v>741</v>
      </c>
      <c r="F19" s="290">
        <v>45555</v>
      </c>
      <c r="G19" s="290">
        <v>46637</v>
      </c>
    </row>
    <row r="20" spans="1:7">
      <c r="A20" s="287">
        <v>17</v>
      </c>
      <c r="B20" s="292" t="s">
        <v>380</v>
      </c>
      <c r="C20" s="287" t="s">
        <v>354</v>
      </c>
      <c r="D20" s="287" t="s">
        <v>355</v>
      </c>
      <c r="E20" s="289" t="s">
        <v>742</v>
      </c>
      <c r="F20" s="290">
        <v>45156</v>
      </c>
      <c r="G20" s="290">
        <v>46240</v>
      </c>
    </row>
    <row r="21" spans="1:7">
      <c r="A21" s="287">
        <v>18</v>
      </c>
      <c r="B21" s="288" t="s">
        <v>381</v>
      </c>
      <c r="C21" s="287" t="s">
        <v>354</v>
      </c>
      <c r="D21" s="287" t="s">
        <v>355</v>
      </c>
      <c r="E21" s="289" t="s">
        <v>743</v>
      </c>
      <c r="F21" s="290">
        <v>44496</v>
      </c>
      <c r="G21" s="290">
        <v>45591</v>
      </c>
    </row>
    <row r="22" spans="1:7">
      <c r="A22" s="287">
        <v>19</v>
      </c>
      <c r="B22" s="288" t="s">
        <v>382</v>
      </c>
      <c r="C22" s="287" t="s">
        <v>354</v>
      </c>
      <c r="D22" s="287" t="s">
        <v>355</v>
      </c>
      <c r="E22" s="289" t="s">
        <v>744</v>
      </c>
      <c r="F22" s="290">
        <v>45528</v>
      </c>
      <c r="G22" s="290">
        <v>46622</v>
      </c>
    </row>
    <row r="23" spans="1:7">
      <c r="A23" s="287">
        <v>20</v>
      </c>
      <c r="B23" s="288" t="s">
        <v>383</v>
      </c>
      <c r="C23" s="287" t="s">
        <v>354</v>
      </c>
      <c r="D23" s="287" t="s">
        <v>355</v>
      </c>
      <c r="E23" s="289" t="s">
        <v>745</v>
      </c>
      <c r="F23" s="290">
        <v>45580</v>
      </c>
      <c r="G23" s="290">
        <v>46744</v>
      </c>
    </row>
    <row r="24" spans="1:7">
      <c r="A24" s="287">
        <v>21</v>
      </c>
      <c r="B24" s="288" t="s">
        <v>384</v>
      </c>
      <c r="C24" s="287" t="s">
        <v>354</v>
      </c>
      <c r="D24" s="287" t="s">
        <v>355</v>
      </c>
      <c r="E24" s="289" t="s">
        <v>746</v>
      </c>
      <c r="F24" s="290">
        <v>45512</v>
      </c>
      <c r="G24" s="290">
        <v>46606</v>
      </c>
    </row>
    <row r="25" spans="1:7">
      <c r="A25" s="287">
        <v>22</v>
      </c>
      <c r="B25" s="288" t="s">
        <v>385</v>
      </c>
      <c r="C25" s="287" t="s">
        <v>354</v>
      </c>
      <c r="D25" s="287" t="s">
        <v>355</v>
      </c>
      <c r="E25" s="289" t="s">
        <v>386</v>
      </c>
      <c r="F25" s="293">
        <v>44591</v>
      </c>
      <c r="G25" s="293">
        <v>45686</v>
      </c>
    </row>
    <row r="26" spans="1:7">
      <c r="A26" s="287">
        <v>23</v>
      </c>
      <c r="B26" s="288" t="s">
        <v>387</v>
      </c>
      <c r="C26" s="287" t="s">
        <v>354</v>
      </c>
      <c r="D26" s="287" t="s">
        <v>355</v>
      </c>
      <c r="E26" s="289" t="s">
        <v>747</v>
      </c>
      <c r="F26" s="290">
        <v>45629</v>
      </c>
      <c r="G26" s="290">
        <v>46723</v>
      </c>
    </row>
    <row r="27" spans="1:7">
      <c r="A27" s="287">
        <v>24</v>
      </c>
      <c r="B27" s="288" t="s">
        <v>388</v>
      </c>
      <c r="C27" s="287" t="s">
        <v>354</v>
      </c>
      <c r="D27" s="287" t="s">
        <v>355</v>
      </c>
      <c r="E27" s="289" t="s">
        <v>389</v>
      </c>
      <c r="F27" s="290">
        <v>44907</v>
      </c>
      <c r="G27" s="290">
        <v>46002</v>
      </c>
    </row>
    <row r="28" spans="1:7">
      <c r="A28" s="287">
        <v>25</v>
      </c>
      <c r="B28" s="288" t="s">
        <v>390</v>
      </c>
      <c r="C28" s="287" t="s">
        <v>354</v>
      </c>
      <c r="D28" s="287" t="s">
        <v>355</v>
      </c>
      <c r="E28" s="289" t="s">
        <v>391</v>
      </c>
      <c r="F28" s="290">
        <v>44813</v>
      </c>
      <c r="G28" s="290">
        <v>45908</v>
      </c>
    </row>
    <row r="29" spans="1:7">
      <c r="A29" s="287">
        <v>26</v>
      </c>
      <c r="B29" s="294" t="s">
        <v>395</v>
      </c>
      <c r="C29" s="295" t="s">
        <v>354</v>
      </c>
      <c r="D29" s="295" t="s">
        <v>355</v>
      </c>
      <c r="E29" s="296" t="s">
        <v>396</v>
      </c>
      <c r="F29" s="297">
        <v>45272</v>
      </c>
      <c r="G29" s="297">
        <v>46368</v>
      </c>
    </row>
    <row r="30" spans="1:7">
      <c r="A30" s="287">
        <v>27</v>
      </c>
      <c r="B30" s="288" t="s">
        <v>397</v>
      </c>
      <c r="C30" s="287" t="s">
        <v>398</v>
      </c>
      <c r="D30" s="287" t="s">
        <v>355</v>
      </c>
      <c r="E30" s="289" t="s">
        <v>399</v>
      </c>
      <c r="F30" s="290">
        <v>44845</v>
      </c>
      <c r="G30" s="290">
        <v>45929</v>
      </c>
    </row>
    <row r="31" spans="1:7">
      <c r="A31" s="287">
        <v>28</v>
      </c>
      <c r="B31" s="288" t="s">
        <v>400</v>
      </c>
      <c r="C31" s="287" t="s">
        <v>398</v>
      </c>
      <c r="D31" s="287" t="s">
        <v>355</v>
      </c>
      <c r="E31" s="289" t="s">
        <v>748</v>
      </c>
      <c r="F31" s="291">
        <v>45541</v>
      </c>
      <c r="G31" s="291">
        <v>46691</v>
      </c>
    </row>
    <row r="32" spans="1:7">
      <c r="A32" s="287">
        <v>29</v>
      </c>
      <c r="B32" s="288" t="s">
        <v>401</v>
      </c>
      <c r="C32" s="287" t="s">
        <v>398</v>
      </c>
      <c r="D32" s="287" t="s">
        <v>355</v>
      </c>
      <c r="E32" s="289" t="s">
        <v>402</v>
      </c>
      <c r="F32" s="290">
        <v>45245</v>
      </c>
      <c r="G32" s="290">
        <v>46343</v>
      </c>
    </row>
    <row r="33" spans="1:7">
      <c r="A33" s="287">
        <v>30</v>
      </c>
      <c r="B33" s="288" t="s">
        <v>403</v>
      </c>
      <c r="C33" s="287" t="s">
        <v>398</v>
      </c>
      <c r="D33" s="287" t="s">
        <v>355</v>
      </c>
      <c r="E33" s="289" t="s">
        <v>749</v>
      </c>
      <c r="F33" s="291">
        <v>45532</v>
      </c>
      <c r="G33" s="291">
        <v>46628</v>
      </c>
    </row>
    <row r="34" spans="1:7">
      <c r="A34" s="287">
        <v>31</v>
      </c>
      <c r="B34" s="288" t="s">
        <v>404</v>
      </c>
      <c r="C34" s="287" t="s">
        <v>398</v>
      </c>
      <c r="D34" s="287" t="s">
        <v>355</v>
      </c>
      <c r="E34" s="289" t="s">
        <v>750</v>
      </c>
      <c r="F34" s="290">
        <v>45489</v>
      </c>
      <c r="G34" s="291">
        <v>46583</v>
      </c>
    </row>
    <row r="35" spans="1:7">
      <c r="A35" s="287">
        <v>32</v>
      </c>
      <c r="B35" s="288" t="s">
        <v>405</v>
      </c>
      <c r="C35" s="287" t="s">
        <v>398</v>
      </c>
      <c r="D35" s="287" t="s">
        <v>355</v>
      </c>
      <c r="E35" s="289" t="s">
        <v>406</v>
      </c>
      <c r="F35" s="291">
        <v>44895</v>
      </c>
      <c r="G35" s="291">
        <v>45999</v>
      </c>
    </row>
    <row r="36" spans="1:7">
      <c r="A36" s="287">
        <v>33</v>
      </c>
      <c r="B36" s="292" t="s">
        <v>407</v>
      </c>
      <c r="C36" s="287" t="s">
        <v>398</v>
      </c>
      <c r="D36" s="287" t="s">
        <v>355</v>
      </c>
      <c r="E36" s="289" t="s">
        <v>408</v>
      </c>
      <c r="F36" s="290">
        <v>45208</v>
      </c>
      <c r="G36" s="290">
        <v>46309</v>
      </c>
    </row>
    <row r="37" spans="1:7">
      <c r="A37" s="287">
        <v>34</v>
      </c>
      <c r="B37" s="288" t="s">
        <v>409</v>
      </c>
      <c r="C37" s="287" t="s">
        <v>398</v>
      </c>
      <c r="D37" s="287" t="s">
        <v>355</v>
      </c>
      <c r="E37" s="289" t="s">
        <v>410</v>
      </c>
      <c r="F37" s="291">
        <v>45134</v>
      </c>
      <c r="G37" s="291">
        <v>46261</v>
      </c>
    </row>
    <row r="38" spans="1:7">
      <c r="A38" s="287">
        <v>35</v>
      </c>
      <c r="B38" s="288" t="s">
        <v>411</v>
      </c>
      <c r="C38" s="287" t="s">
        <v>398</v>
      </c>
      <c r="D38" s="287" t="s">
        <v>355</v>
      </c>
      <c r="E38" s="289" t="s">
        <v>412</v>
      </c>
      <c r="F38" s="290">
        <v>45040</v>
      </c>
      <c r="G38" s="290">
        <v>46159</v>
      </c>
    </row>
    <row r="39" spans="1:7">
      <c r="A39" s="287">
        <v>36</v>
      </c>
      <c r="B39" s="288" t="s">
        <v>413</v>
      </c>
      <c r="C39" s="287" t="s">
        <v>398</v>
      </c>
      <c r="D39" s="287" t="s">
        <v>355</v>
      </c>
      <c r="E39" s="289" t="s">
        <v>751</v>
      </c>
      <c r="F39" s="291">
        <v>45540</v>
      </c>
      <c r="G39" s="291">
        <v>46638</v>
      </c>
    </row>
    <row r="40" spans="1:7">
      <c r="A40" s="287">
        <v>37</v>
      </c>
      <c r="B40" s="288" t="s">
        <v>414</v>
      </c>
      <c r="C40" s="287" t="s">
        <v>398</v>
      </c>
      <c r="D40" s="287" t="s">
        <v>355</v>
      </c>
      <c r="E40" s="289" t="s">
        <v>415</v>
      </c>
      <c r="F40" s="290">
        <v>44805</v>
      </c>
      <c r="G40" s="290">
        <v>45880</v>
      </c>
    </row>
    <row r="41" spans="1:7">
      <c r="A41" s="287">
        <v>38</v>
      </c>
      <c r="B41" s="288" t="s">
        <v>416</v>
      </c>
      <c r="C41" s="287" t="s">
        <v>398</v>
      </c>
      <c r="D41" s="287" t="s">
        <v>355</v>
      </c>
      <c r="E41" s="289" t="s">
        <v>752</v>
      </c>
      <c r="F41" s="291">
        <v>45614</v>
      </c>
      <c r="G41" s="291">
        <v>46742</v>
      </c>
    </row>
    <row r="42" spans="1:7">
      <c r="A42" s="287">
        <v>39</v>
      </c>
      <c r="B42" s="298" t="s">
        <v>417</v>
      </c>
      <c r="C42" s="287" t="s">
        <v>398</v>
      </c>
      <c r="D42" s="287" t="s">
        <v>355</v>
      </c>
      <c r="E42" s="296" t="s">
        <v>753</v>
      </c>
      <c r="F42" s="299">
        <v>45483</v>
      </c>
      <c r="G42" s="299">
        <v>46577</v>
      </c>
    </row>
    <row r="43" spans="1:7">
      <c r="A43" s="287">
        <v>40</v>
      </c>
      <c r="B43" s="298" t="s">
        <v>418</v>
      </c>
      <c r="C43" s="287" t="s">
        <v>398</v>
      </c>
      <c r="D43" s="287" t="s">
        <v>355</v>
      </c>
      <c r="E43" s="300" t="s">
        <v>753</v>
      </c>
      <c r="F43" s="301">
        <v>45483</v>
      </c>
      <c r="G43" s="301">
        <v>46577</v>
      </c>
    </row>
    <row r="44" spans="1:7">
      <c r="A44" s="287">
        <v>41</v>
      </c>
      <c r="B44" s="298" t="s">
        <v>419</v>
      </c>
      <c r="C44" s="287" t="s">
        <v>398</v>
      </c>
      <c r="D44" s="287" t="s">
        <v>355</v>
      </c>
      <c r="E44" s="300" t="s">
        <v>420</v>
      </c>
      <c r="F44" s="301">
        <v>44571</v>
      </c>
      <c r="G44" s="301">
        <v>45667</v>
      </c>
    </row>
    <row r="45" spans="1:7">
      <c r="A45" s="287">
        <v>42</v>
      </c>
      <c r="B45" s="302" t="s">
        <v>421</v>
      </c>
      <c r="C45" s="303" t="s">
        <v>398</v>
      </c>
      <c r="D45" s="303" t="s">
        <v>355</v>
      </c>
      <c r="E45" s="304" t="s">
        <v>754</v>
      </c>
      <c r="F45" s="305">
        <v>45562</v>
      </c>
      <c r="G45" s="301">
        <v>46673</v>
      </c>
    </row>
    <row r="46" spans="1:7" ht="14.25" customHeight="1">
      <c r="A46" s="287">
        <v>43</v>
      </c>
      <c r="B46" s="306" t="s">
        <v>755</v>
      </c>
      <c r="C46" s="287" t="s">
        <v>398</v>
      </c>
      <c r="D46" s="287" t="s">
        <v>355</v>
      </c>
      <c r="E46" s="300" t="s">
        <v>756</v>
      </c>
      <c r="F46" s="307">
        <v>45435</v>
      </c>
      <c r="G46" s="307">
        <v>46529</v>
      </c>
    </row>
  </sheetData>
  <mergeCells count="2">
    <mergeCell ref="A1:G1"/>
    <mergeCell ref="A2:G2"/>
  </mergeCells>
  <dataValidations count="1">
    <dataValidation type="list" allowBlank="1" showInputMessage="1" showErrorMessage="1" sqref="G1" xr:uid="{6C6785D5-D59F-4EE5-A0E7-A8F6341BBDC6}">
      <formula1>#REF!</formula1>
    </dataValidation>
  </dataValidation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N62"/>
  <sheetViews>
    <sheetView zoomScale="70" zoomScaleNormal="70" workbookViewId="0">
      <pane ySplit="4" topLeftCell="A29" activePane="bottomLeft" state="frozen"/>
      <selection pane="bottomLeft" activeCell="D32" sqref="D32"/>
    </sheetView>
  </sheetViews>
  <sheetFormatPr defaultColWidth="9" defaultRowHeight="14.4"/>
  <cols>
    <col min="1" max="1" width="5.44140625" style="3" customWidth="1"/>
    <col min="2" max="2" width="28.88671875" style="3" customWidth="1"/>
    <col min="3" max="3" width="11" style="3" customWidth="1"/>
    <col min="4" max="4" width="13.21875" style="3" customWidth="1"/>
    <col min="5" max="5" width="36.33203125" style="3" customWidth="1"/>
    <col min="6" max="6" width="15.6640625" style="3" customWidth="1"/>
    <col min="7" max="7" width="16.109375" style="3" customWidth="1"/>
    <col min="8" max="8" width="31" style="3" customWidth="1"/>
    <col min="9" max="9" width="24" style="3" customWidth="1"/>
    <col min="10" max="16384" width="9" style="3"/>
  </cols>
  <sheetData>
    <row r="1" spans="1:12" ht="44.25" customHeight="1">
      <c r="A1" s="414" t="s">
        <v>0</v>
      </c>
      <c r="B1" s="415"/>
      <c r="C1" s="415"/>
      <c r="D1" s="415"/>
      <c r="E1" s="415"/>
      <c r="F1" s="415"/>
      <c r="G1" s="415"/>
      <c r="H1" s="415"/>
      <c r="I1" s="38" t="str">
        <f>指引!L1</f>
        <v>发布/更新时间:2025/3/21</v>
      </c>
      <c r="J1" s="39"/>
      <c r="K1" s="39"/>
      <c r="L1" s="39"/>
    </row>
    <row r="2" spans="1:12" ht="45" customHeight="1">
      <c r="A2" s="4" t="s">
        <v>422</v>
      </c>
      <c r="B2" s="5"/>
      <c r="C2" s="5"/>
      <c r="D2" s="5"/>
      <c r="E2" s="5"/>
      <c r="F2" s="5"/>
      <c r="G2" s="5"/>
      <c r="H2" s="5"/>
      <c r="I2" s="5"/>
      <c r="J2" s="39"/>
      <c r="K2" s="39"/>
      <c r="L2" s="39"/>
    </row>
    <row r="3" spans="1:12" ht="46.2">
      <c r="A3" s="416" t="s">
        <v>423</v>
      </c>
      <c r="B3" s="417"/>
      <c r="C3" s="417"/>
      <c r="D3" s="417"/>
      <c r="E3" s="417"/>
      <c r="F3" s="417"/>
      <c r="G3" s="417"/>
      <c r="H3" s="417"/>
      <c r="I3" s="5"/>
      <c r="J3" s="39"/>
      <c r="K3" s="39"/>
      <c r="L3" s="39"/>
    </row>
    <row r="4" spans="1:12" ht="16.2">
      <c r="A4" s="6" t="s">
        <v>346</v>
      </c>
      <c r="B4" s="7" t="s">
        <v>347</v>
      </c>
      <c r="C4" s="7" t="s">
        <v>348</v>
      </c>
      <c r="D4" s="7" t="s">
        <v>424</v>
      </c>
      <c r="E4" s="7" t="s">
        <v>350</v>
      </c>
      <c r="F4" s="7" t="s">
        <v>351</v>
      </c>
      <c r="G4" s="7" t="s">
        <v>352</v>
      </c>
      <c r="H4" s="7" t="s">
        <v>425</v>
      </c>
    </row>
    <row r="5" spans="1:12">
      <c r="A5" s="8">
        <v>1</v>
      </c>
      <c r="B5" s="9" t="s">
        <v>353</v>
      </c>
      <c r="C5" s="10" t="s">
        <v>354</v>
      </c>
      <c r="D5" s="10" t="s">
        <v>355</v>
      </c>
      <c r="E5" s="11" t="s">
        <v>426</v>
      </c>
      <c r="F5" s="12">
        <v>44730</v>
      </c>
      <c r="G5" s="12">
        <v>45730</v>
      </c>
      <c r="H5" s="13"/>
      <c r="I5" s="5"/>
    </row>
    <row r="6" spans="1:12">
      <c r="A6" s="8">
        <v>2</v>
      </c>
      <c r="B6" s="9" t="s">
        <v>357</v>
      </c>
      <c r="C6" s="10" t="s">
        <v>354</v>
      </c>
      <c r="D6" s="10" t="s">
        <v>355</v>
      </c>
      <c r="E6" s="11" t="s">
        <v>427</v>
      </c>
      <c r="F6" s="12" t="s">
        <v>428</v>
      </c>
      <c r="G6" s="12" t="s">
        <v>429</v>
      </c>
      <c r="H6" s="13"/>
      <c r="I6" s="5"/>
    </row>
    <row r="7" spans="1:12">
      <c r="A7" s="8">
        <v>3</v>
      </c>
      <c r="B7" s="9" t="s">
        <v>358</v>
      </c>
      <c r="C7" s="10" t="s">
        <v>354</v>
      </c>
      <c r="D7" s="10" t="s">
        <v>355</v>
      </c>
      <c r="E7" s="11" t="s">
        <v>430</v>
      </c>
      <c r="F7" s="12">
        <v>45608</v>
      </c>
      <c r="G7" s="12">
        <v>46701</v>
      </c>
      <c r="H7" s="13"/>
      <c r="I7" s="5"/>
    </row>
    <row r="8" spans="1:12">
      <c r="A8" s="8">
        <v>4</v>
      </c>
      <c r="B8" s="9" t="s">
        <v>359</v>
      </c>
      <c r="C8" s="10" t="s">
        <v>354</v>
      </c>
      <c r="D8" s="10" t="s">
        <v>355</v>
      </c>
      <c r="E8" s="11" t="s">
        <v>431</v>
      </c>
      <c r="F8" s="12">
        <v>44517</v>
      </c>
      <c r="G8" s="12">
        <v>45612</v>
      </c>
      <c r="H8" s="13" t="s">
        <v>432</v>
      </c>
      <c r="I8" s="5"/>
    </row>
    <row r="9" spans="1:12">
      <c r="A9" s="8">
        <v>5</v>
      </c>
      <c r="B9" s="9" t="s">
        <v>361</v>
      </c>
      <c r="C9" s="10" t="s">
        <v>354</v>
      </c>
      <c r="D9" s="10" t="s">
        <v>355</v>
      </c>
      <c r="E9" s="11" t="s">
        <v>433</v>
      </c>
      <c r="F9" s="12">
        <v>44679</v>
      </c>
      <c r="G9" s="12">
        <v>45765</v>
      </c>
      <c r="H9" s="15" t="s">
        <v>355</v>
      </c>
      <c r="I9" s="5"/>
    </row>
    <row r="10" spans="1:12">
      <c r="A10" s="8">
        <v>6</v>
      </c>
      <c r="B10" s="9" t="s">
        <v>363</v>
      </c>
      <c r="C10" s="10" t="s">
        <v>354</v>
      </c>
      <c r="D10" s="10" t="s">
        <v>355</v>
      </c>
      <c r="E10" s="11" t="s">
        <v>364</v>
      </c>
      <c r="F10" s="12">
        <v>45058</v>
      </c>
      <c r="G10" s="12">
        <v>46158</v>
      </c>
      <c r="H10" s="13"/>
      <c r="I10" s="5"/>
    </row>
    <row r="11" spans="1:12">
      <c r="A11" s="8">
        <v>7</v>
      </c>
      <c r="B11" s="9" t="s">
        <v>365</v>
      </c>
      <c r="C11" s="10" t="s">
        <v>354</v>
      </c>
      <c r="D11" s="10" t="s">
        <v>355</v>
      </c>
      <c r="E11" s="11" t="s">
        <v>434</v>
      </c>
      <c r="F11" s="12">
        <v>44417</v>
      </c>
      <c r="G11" s="12">
        <v>45512</v>
      </c>
      <c r="H11" s="13"/>
      <c r="I11" s="5"/>
    </row>
    <row r="12" spans="1:12">
      <c r="A12" s="8">
        <v>8</v>
      </c>
      <c r="B12" s="9" t="s">
        <v>367</v>
      </c>
      <c r="C12" s="10" t="s">
        <v>354</v>
      </c>
      <c r="D12" s="10" t="s">
        <v>355</v>
      </c>
      <c r="E12" s="11" t="s">
        <v>435</v>
      </c>
      <c r="F12" s="12">
        <v>44908</v>
      </c>
      <c r="G12" s="12">
        <v>46103</v>
      </c>
      <c r="H12" s="13"/>
      <c r="I12" s="5"/>
    </row>
    <row r="13" spans="1:12">
      <c r="A13" s="8">
        <v>9</v>
      </c>
      <c r="B13" s="9" t="s">
        <v>436</v>
      </c>
      <c r="C13" s="10" t="s">
        <v>354</v>
      </c>
      <c r="D13" s="10" t="s">
        <v>355</v>
      </c>
      <c r="E13" s="11" t="s">
        <v>437</v>
      </c>
      <c r="F13" s="12">
        <v>44172</v>
      </c>
      <c r="G13" s="12">
        <v>45266</v>
      </c>
      <c r="H13" s="13"/>
      <c r="I13" s="5"/>
    </row>
    <row r="14" spans="1:12">
      <c r="A14" s="8">
        <v>10</v>
      </c>
      <c r="B14" s="9" t="s">
        <v>369</v>
      </c>
      <c r="C14" s="10" t="s">
        <v>354</v>
      </c>
      <c r="D14" s="10" t="s">
        <v>355</v>
      </c>
      <c r="E14" s="11" t="s">
        <v>438</v>
      </c>
      <c r="F14" s="12">
        <v>45635</v>
      </c>
      <c r="G14" s="12">
        <v>46743</v>
      </c>
      <c r="H14" s="13"/>
      <c r="I14" s="5"/>
    </row>
    <row r="15" spans="1:12">
      <c r="A15" s="8">
        <v>11</v>
      </c>
      <c r="B15" s="9" t="s">
        <v>370</v>
      </c>
      <c r="C15" s="10" t="s">
        <v>354</v>
      </c>
      <c r="D15" s="10" t="s">
        <v>355</v>
      </c>
      <c r="E15" s="11" t="s">
        <v>439</v>
      </c>
      <c r="F15" s="12">
        <v>44882</v>
      </c>
      <c r="G15" s="12">
        <v>45941</v>
      </c>
      <c r="H15" s="13"/>
      <c r="I15" s="5"/>
    </row>
    <row r="16" spans="1:12">
      <c r="A16" s="8">
        <v>12</v>
      </c>
      <c r="B16" s="9" t="s">
        <v>372</v>
      </c>
      <c r="C16" s="10" t="s">
        <v>354</v>
      </c>
      <c r="D16" s="10" t="s">
        <v>355</v>
      </c>
      <c r="E16" s="11" t="s">
        <v>440</v>
      </c>
      <c r="F16" s="12">
        <v>44887</v>
      </c>
      <c r="G16" s="12">
        <v>45987</v>
      </c>
      <c r="H16" s="15" t="s">
        <v>355</v>
      </c>
      <c r="I16" s="5"/>
    </row>
    <row r="17" spans="1:9">
      <c r="A17" s="8">
        <v>13</v>
      </c>
      <c r="B17" s="9" t="s">
        <v>374</v>
      </c>
      <c r="C17" s="10" t="s">
        <v>354</v>
      </c>
      <c r="D17" s="10" t="s">
        <v>355</v>
      </c>
      <c r="E17" s="14" t="s">
        <v>441</v>
      </c>
      <c r="F17" s="12">
        <v>45523</v>
      </c>
      <c r="G17" s="12">
        <v>46629</v>
      </c>
      <c r="H17" s="13"/>
      <c r="I17" s="5"/>
    </row>
    <row r="18" spans="1:9">
      <c r="A18" s="8">
        <v>14</v>
      </c>
      <c r="B18" s="9" t="s">
        <v>375</v>
      </c>
      <c r="C18" s="10" t="s">
        <v>354</v>
      </c>
      <c r="D18" s="10" t="s">
        <v>355</v>
      </c>
      <c r="E18" s="11" t="s">
        <v>442</v>
      </c>
      <c r="F18" s="12">
        <v>45511</v>
      </c>
      <c r="G18" s="12">
        <v>46569</v>
      </c>
      <c r="H18" s="13"/>
      <c r="I18" s="5"/>
    </row>
    <row r="19" spans="1:9">
      <c r="A19" s="8">
        <v>15</v>
      </c>
      <c r="B19" s="9" t="s">
        <v>376</v>
      </c>
      <c r="C19" s="10" t="s">
        <v>354</v>
      </c>
      <c r="D19" s="10" t="s">
        <v>355</v>
      </c>
      <c r="E19" s="11" t="s">
        <v>443</v>
      </c>
      <c r="F19" s="12">
        <v>45252</v>
      </c>
      <c r="G19" s="12">
        <v>46355</v>
      </c>
      <c r="H19" s="13"/>
      <c r="I19" s="5"/>
    </row>
    <row r="20" spans="1:9">
      <c r="A20" s="8">
        <v>16</v>
      </c>
      <c r="B20" s="9" t="s">
        <v>378</v>
      </c>
      <c r="C20" s="10" t="s">
        <v>354</v>
      </c>
      <c r="D20" s="10" t="s">
        <v>355</v>
      </c>
      <c r="E20" s="11" t="s">
        <v>444</v>
      </c>
      <c r="F20" s="12">
        <v>45301</v>
      </c>
      <c r="G20" s="12">
        <v>46396</v>
      </c>
      <c r="H20" s="13"/>
      <c r="I20" s="5"/>
    </row>
    <row r="21" spans="1:9">
      <c r="A21" s="8">
        <v>17</v>
      </c>
      <c r="B21" s="9" t="s">
        <v>379</v>
      </c>
      <c r="C21" s="10" t="s">
        <v>354</v>
      </c>
      <c r="D21" s="10" t="s">
        <v>355</v>
      </c>
      <c r="E21" s="11" t="s">
        <v>445</v>
      </c>
      <c r="F21" s="12">
        <v>45555</v>
      </c>
      <c r="G21" s="12">
        <v>46637</v>
      </c>
      <c r="H21" s="13"/>
      <c r="I21" s="5"/>
    </row>
    <row r="22" spans="1:9">
      <c r="A22" s="8">
        <v>18</v>
      </c>
      <c r="B22" s="9" t="s">
        <v>380</v>
      </c>
      <c r="C22" s="10" t="s">
        <v>354</v>
      </c>
      <c r="D22" s="10" t="s">
        <v>355</v>
      </c>
      <c r="E22" s="11" t="s">
        <v>446</v>
      </c>
      <c r="F22" s="12">
        <v>45154</v>
      </c>
      <c r="G22" s="12">
        <v>46240</v>
      </c>
      <c r="H22" s="13"/>
      <c r="I22" s="5"/>
    </row>
    <row r="23" spans="1:9">
      <c r="A23" s="8">
        <v>19</v>
      </c>
      <c r="B23" s="9" t="s">
        <v>381</v>
      </c>
      <c r="C23" s="10" t="s">
        <v>354</v>
      </c>
      <c r="D23" s="10" t="s">
        <v>355</v>
      </c>
      <c r="E23" s="11" t="s">
        <v>447</v>
      </c>
      <c r="F23" s="12">
        <v>44496</v>
      </c>
      <c r="G23" s="12">
        <v>45591</v>
      </c>
      <c r="H23" s="15" t="s">
        <v>448</v>
      </c>
      <c r="I23" s="5"/>
    </row>
    <row r="24" spans="1:9">
      <c r="A24" s="8">
        <v>20</v>
      </c>
      <c r="B24" s="9" t="s">
        <v>382</v>
      </c>
      <c r="C24" s="10" t="s">
        <v>354</v>
      </c>
      <c r="D24" s="10" t="s">
        <v>355</v>
      </c>
      <c r="E24" s="11" t="s">
        <v>449</v>
      </c>
      <c r="F24" s="12">
        <v>45550</v>
      </c>
      <c r="G24" s="12">
        <v>46644</v>
      </c>
      <c r="H24" s="13"/>
      <c r="I24" s="5"/>
    </row>
    <row r="25" spans="1:9">
      <c r="A25" s="8">
        <v>21</v>
      </c>
      <c r="B25" s="9" t="s">
        <v>383</v>
      </c>
      <c r="C25" s="10" t="s">
        <v>354</v>
      </c>
      <c r="D25" s="10" t="s">
        <v>355</v>
      </c>
      <c r="E25" s="11" t="s">
        <v>450</v>
      </c>
      <c r="F25" s="12">
        <v>45580</v>
      </c>
      <c r="G25" s="12">
        <v>46744</v>
      </c>
      <c r="H25" s="13"/>
      <c r="I25" s="5"/>
    </row>
    <row r="26" spans="1:9">
      <c r="A26" s="8">
        <v>22</v>
      </c>
      <c r="B26" s="9" t="s">
        <v>384</v>
      </c>
      <c r="C26" s="10" t="s">
        <v>354</v>
      </c>
      <c r="D26" s="10" t="s">
        <v>355</v>
      </c>
      <c r="E26" s="16" t="s">
        <v>451</v>
      </c>
      <c r="F26" s="17">
        <v>45512</v>
      </c>
      <c r="G26" s="17">
        <v>46606</v>
      </c>
      <c r="H26" s="13"/>
      <c r="I26" s="5"/>
    </row>
    <row r="27" spans="1:9" ht="28.8">
      <c r="A27" s="8">
        <v>23</v>
      </c>
      <c r="B27" s="9" t="s">
        <v>385</v>
      </c>
      <c r="C27" s="10" t="s">
        <v>354</v>
      </c>
      <c r="D27" s="10" t="s">
        <v>355</v>
      </c>
      <c r="E27" s="11" t="s">
        <v>452</v>
      </c>
      <c r="F27" s="12">
        <v>44591</v>
      </c>
      <c r="G27" s="12">
        <v>45686</v>
      </c>
      <c r="H27" s="18" t="s">
        <v>453</v>
      </c>
      <c r="I27" s="5"/>
    </row>
    <row r="28" spans="1:9">
      <c r="A28" s="8">
        <v>24</v>
      </c>
      <c r="B28" s="9" t="s">
        <v>387</v>
      </c>
      <c r="C28" s="10" t="s">
        <v>354</v>
      </c>
      <c r="D28" s="10" t="s">
        <v>355</v>
      </c>
      <c r="E28" s="11" t="s">
        <v>454</v>
      </c>
      <c r="F28" s="12">
        <v>45629</v>
      </c>
      <c r="G28" s="12">
        <v>46723</v>
      </c>
      <c r="H28" s="13"/>
      <c r="I28" s="5"/>
    </row>
    <row r="29" spans="1:9">
      <c r="A29" s="8">
        <v>25</v>
      </c>
      <c r="B29" s="9" t="s">
        <v>388</v>
      </c>
      <c r="C29" s="10" t="s">
        <v>354</v>
      </c>
      <c r="D29" s="10" t="s">
        <v>355</v>
      </c>
      <c r="E29" s="11" t="s">
        <v>389</v>
      </c>
      <c r="F29" s="12">
        <v>44907</v>
      </c>
      <c r="G29" s="12">
        <v>46002</v>
      </c>
      <c r="H29" s="13"/>
      <c r="I29" s="5"/>
    </row>
    <row r="30" spans="1:9">
      <c r="A30" s="8">
        <v>26</v>
      </c>
      <c r="B30" s="9" t="s">
        <v>455</v>
      </c>
      <c r="C30" s="10" t="s">
        <v>354</v>
      </c>
      <c r="D30" s="10" t="s">
        <v>355</v>
      </c>
      <c r="E30" s="11" t="s">
        <v>456</v>
      </c>
      <c r="F30" s="12">
        <v>44923</v>
      </c>
      <c r="G30" s="12">
        <v>46018</v>
      </c>
      <c r="H30" s="13"/>
      <c r="I30" s="5"/>
    </row>
    <row r="31" spans="1:9">
      <c r="A31" s="8">
        <v>27</v>
      </c>
      <c r="B31" s="9" t="s">
        <v>390</v>
      </c>
      <c r="C31" s="10" t="s">
        <v>354</v>
      </c>
      <c r="D31" s="10" t="s">
        <v>355</v>
      </c>
      <c r="E31" s="11" t="s">
        <v>457</v>
      </c>
      <c r="F31" s="12">
        <v>44813</v>
      </c>
      <c r="G31" s="12">
        <v>45908</v>
      </c>
      <c r="H31" s="13"/>
      <c r="I31" s="5"/>
    </row>
    <row r="32" spans="1:9">
      <c r="A32" s="8">
        <v>28</v>
      </c>
      <c r="B32" s="9" t="s">
        <v>392</v>
      </c>
      <c r="C32" s="10" t="s">
        <v>354</v>
      </c>
      <c r="D32" s="10" t="s">
        <v>393</v>
      </c>
      <c r="E32" s="11" t="s">
        <v>458</v>
      </c>
      <c r="F32" s="12" t="s">
        <v>394</v>
      </c>
      <c r="G32" s="12" t="s">
        <v>394</v>
      </c>
      <c r="H32" s="15" t="s">
        <v>393</v>
      </c>
      <c r="I32" s="5"/>
    </row>
    <row r="33" spans="1:66" ht="28.8">
      <c r="A33" s="8">
        <v>29</v>
      </c>
      <c r="B33" s="9" t="s">
        <v>400</v>
      </c>
      <c r="C33" s="10" t="s">
        <v>398</v>
      </c>
      <c r="D33" s="10" t="s">
        <v>355</v>
      </c>
      <c r="E33" s="11" t="s">
        <v>459</v>
      </c>
      <c r="F33" s="12">
        <v>45541</v>
      </c>
      <c r="G33" s="12">
        <v>46691</v>
      </c>
      <c r="H33" s="13"/>
      <c r="I33" s="5"/>
    </row>
    <row r="34" spans="1:66" ht="28.8">
      <c r="A34" s="8">
        <v>30</v>
      </c>
      <c r="B34" s="9" t="s">
        <v>397</v>
      </c>
      <c r="C34" s="10" t="s">
        <v>398</v>
      </c>
      <c r="D34" s="10" t="s">
        <v>355</v>
      </c>
      <c r="E34" s="11" t="s">
        <v>460</v>
      </c>
      <c r="F34" s="12">
        <v>44845</v>
      </c>
      <c r="G34" s="12">
        <v>45929</v>
      </c>
      <c r="H34" s="15" t="s">
        <v>355</v>
      </c>
      <c r="I34" s="5"/>
    </row>
    <row r="35" spans="1:66" ht="28.8">
      <c r="A35" s="8">
        <v>31</v>
      </c>
      <c r="B35" s="9" t="s">
        <v>403</v>
      </c>
      <c r="C35" s="10" t="s">
        <v>398</v>
      </c>
      <c r="D35" s="10" t="s">
        <v>355</v>
      </c>
      <c r="E35" s="11" t="s">
        <v>461</v>
      </c>
      <c r="F35" s="12">
        <v>45532</v>
      </c>
      <c r="G35" s="12">
        <v>46628</v>
      </c>
      <c r="H35" s="15"/>
      <c r="I35" s="5"/>
    </row>
    <row r="36" spans="1:66" ht="28.8">
      <c r="A36" s="8">
        <v>32</v>
      </c>
      <c r="B36" s="9" t="s">
        <v>404</v>
      </c>
      <c r="C36" s="10" t="s">
        <v>398</v>
      </c>
      <c r="D36" s="10" t="s">
        <v>355</v>
      </c>
      <c r="E36" s="11" t="s">
        <v>462</v>
      </c>
      <c r="F36" s="12">
        <v>45489</v>
      </c>
      <c r="G36" s="12">
        <v>46583</v>
      </c>
      <c r="H36" s="15"/>
      <c r="I36" s="5"/>
    </row>
    <row r="37" spans="1:66" ht="28.8">
      <c r="A37" s="8">
        <v>33</v>
      </c>
      <c r="B37" s="9" t="s">
        <v>405</v>
      </c>
      <c r="C37" s="10" t="s">
        <v>398</v>
      </c>
      <c r="D37" s="10" t="s">
        <v>355</v>
      </c>
      <c r="E37" s="11" t="s">
        <v>463</v>
      </c>
      <c r="F37" s="12">
        <v>44895</v>
      </c>
      <c r="G37" s="12">
        <v>45999</v>
      </c>
      <c r="H37" s="15"/>
      <c r="I37" s="5"/>
    </row>
    <row r="38" spans="1:66" ht="28.8">
      <c r="A38" s="8">
        <v>34</v>
      </c>
      <c r="B38" s="9" t="s">
        <v>407</v>
      </c>
      <c r="C38" s="10" t="s">
        <v>398</v>
      </c>
      <c r="D38" s="10" t="s">
        <v>355</v>
      </c>
      <c r="E38" s="11" t="s">
        <v>464</v>
      </c>
      <c r="F38" s="12">
        <v>45208</v>
      </c>
      <c r="G38" s="12">
        <v>46309</v>
      </c>
      <c r="H38" s="15"/>
      <c r="I38" s="5"/>
    </row>
    <row r="39" spans="1:66" ht="28.8">
      <c r="A39" s="8">
        <v>35</v>
      </c>
      <c r="B39" s="9" t="s">
        <v>409</v>
      </c>
      <c r="C39" s="10" t="s">
        <v>398</v>
      </c>
      <c r="D39" s="10" t="s">
        <v>355</v>
      </c>
      <c r="E39" s="11" t="s">
        <v>465</v>
      </c>
      <c r="F39" s="12">
        <v>45134</v>
      </c>
      <c r="G39" s="12">
        <v>46261</v>
      </c>
      <c r="H39" s="15"/>
      <c r="I39" s="5"/>
    </row>
    <row r="40" spans="1:66" ht="28.8">
      <c r="A40" s="8">
        <v>36</v>
      </c>
      <c r="B40" s="9" t="s">
        <v>411</v>
      </c>
      <c r="C40" s="10" t="s">
        <v>398</v>
      </c>
      <c r="D40" s="10" t="s">
        <v>355</v>
      </c>
      <c r="E40" s="11" t="s">
        <v>466</v>
      </c>
      <c r="F40" s="12">
        <v>45040</v>
      </c>
      <c r="G40" s="12">
        <v>46159</v>
      </c>
      <c r="H40" s="15" t="s">
        <v>355</v>
      </c>
      <c r="I40" s="5"/>
    </row>
    <row r="41" spans="1:66" ht="28.8">
      <c r="A41" s="8">
        <v>37</v>
      </c>
      <c r="B41" s="9" t="s">
        <v>413</v>
      </c>
      <c r="C41" s="10" t="s">
        <v>398</v>
      </c>
      <c r="D41" s="10" t="s">
        <v>355</v>
      </c>
      <c r="E41" s="11" t="s">
        <v>467</v>
      </c>
      <c r="F41" s="12">
        <v>44448</v>
      </c>
      <c r="G41" s="12">
        <v>46638</v>
      </c>
      <c r="H41" s="13"/>
      <c r="I41" s="5"/>
    </row>
    <row r="42" spans="1:66" ht="28.8">
      <c r="A42" s="8">
        <v>38</v>
      </c>
      <c r="B42" s="9" t="s">
        <v>414</v>
      </c>
      <c r="C42" s="10" t="s">
        <v>398</v>
      </c>
      <c r="D42" s="10" t="s">
        <v>355</v>
      </c>
      <c r="E42" s="11" t="s">
        <v>468</v>
      </c>
      <c r="F42" s="12">
        <v>44805</v>
      </c>
      <c r="G42" s="12">
        <v>45881</v>
      </c>
      <c r="H42" s="19" t="s">
        <v>355</v>
      </c>
      <c r="I42" s="5"/>
    </row>
    <row r="43" spans="1:66" ht="28.8">
      <c r="A43" s="8">
        <v>39</v>
      </c>
      <c r="B43" s="9" t="s">
        <v>416</v>
      </c>
      <c r="C43" s="10" t="s">
        <v>398</v>
      </c>
      <c r="D43" s="10" t="s">
        <v>355</v>
      </c>
      <c r="E43" s="11" t="s">
        <v>469</v>
      </c>
      <c r="F43" s="12">
        <v>45614</v>
      </c>
      <c r="G43" s="12">
        <v>46742</v>
      </c>
      <c r="H43" s="13"/>
      <c r="I43" s="5"/>
    </row>
    <row r="44" spans="1:66" ht="28.8">
      <c r="A44" s="8">
        <v>40</v>
      </c>
      <c r="B44" s="9" t="s">
        <v>470</v>
      </c>
      <c r="C44" s="10" t="s">
        <v>471</v>
      </c>
      <c r="D44" s="10" t="s">
        <v>355</v>
      </c>
      <c r="E44" s="11" t="s">
        <v>472</v>
      </c>
      <c r="F44" s="12">
        <v>45026</v>
      </c>
      <c r="G44" s="12">
        <v>46121</v>
      </c>
      <c r="H44" s="20"/>
      <c r="I44" s="5"/>
    </row>
    <row r="45" spans="1:66">
      <c r="A45" s="8">
        <v>41</v>
      </c>
      <c r="B45" s="9" t="s">
        <v>473</v>
      </c>
      <c r="C45" s="10" t="s">
        <v>354</v>
      </c>
      <c r="D45" s="10" t="s">
        <v>393</v>
      </c>
      <c r="E45" s="11" t="s">
        <v>474</v>
      </c>
      <c r="F45" s="12" t="s">
        <v>394</v>
      </c>
      <c r="G45" s="12" t="s">
        <v>394</v>
      </c>
      <c r="H45" s="20"/>
      <c r="I45" s="5"/>
    </row>
    <row r="46" spans="1:66">
      <c r="A46" s="8">
        <v>42</v>
      </c>
      <c r="B46" s="9" t="s">
        <v>475</v>
      </c>
      <c r="C46" s="10" t="s">
        <v>476</v>
      </c>
      <c r="D46" s="10" t="s">
        <v>355</v>
      </c>
      <c r="E46" s="11" t="s">
        <v>477</v>
      </c>
      <c r="F46" s="12">
        <v>45034</v>
      </c>
      <c r="G46" s="12">
        <v>46182</v>
      </c>
      <c r="H46" s="20"/>
    </row>
    <row r="47" spans="1:66" ht="28.8">
      <c r="A47" s="8">
        <v>43</v>
      </c>
      <c r="B47" s="9" t="s">
        <v>478</v>
      </c>
      <c r="C47" s="10" t="s">
        <v>471</v>
      </c>
      <c r="D47" s="10" t="s">
        <v>355</v>
      </c>
      <c r="E47" s="11" t="s">
        <v>479</v>
      </c>
      <c r="F47" s="12">
        <v>44865</v>
      </c>
      <c r="G47" s="12">
        <v>45960</v>
      </c>
      <c r="H47" s="20"/>
    </row>
    <row r="48" spans="1:66" s="272" customFormat="1">
      <c r="A48" s="10">
        <v>44</v>
      </c>
      <c r="B48" s="26" t="s">
        <v>480</v>
      </c>
      <c r="C48" s="270" t="s">
        <v>354</v>
      </c>
      <c r="D48" s="270" t="s">
        <v>393</v>
      </c>
      <c r="E48" s="11" t="s">
        <v>474</v>
      </c>
      <c r="F48" s="12" t="s">
        <v>394</v>
      </c>
      <c r="G48" s="12" t="s">
        <v>394</v>
      </c>
      <c r="H48" s="271"/>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row>
    <row r="49" spans="1:66" s="272" customFormat="1">
      <c r="A49" s="10">
        <v>45</v>
      </c>
      <c r="B49" s="26" t="s">
        <v>481</v>
      </c>
      <c r="C49" s="270" t="s">
        <v>354</v>
      </c>
      <c r="D49" s="270" t="s">
        <v>393</v>
      </c>
      <c r="E49" s="11" t="s">
        <v>474</v>
      </c>
      <c r="F49" s="12" t="s">
        <v>394</v>
      </c>
      <c r="G49" s="12" t="s">
        <v>394</v>
      </c>
      <c r="H49" s="271"/>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row>
    <row r="50" spans="1:66" s="272" customFormat="1">
      <c r="A50" s="10">
        <v>46</v>
      </c>
      <c r="B50" s="21" t="s">
        <v>482</v>
      </c>
      <c r="C50" s="23" t="s">
        <v>354</v>
      </c>
      <c r="D50" s="23" t="s">
        <v>393</v>
      </c>
      <c r="E50" s="11" t="s">
        <v>474</v>
      </c>
      <c r="F50" s="12" t="s">
        <v>394</v>
      </c>
      <c r="G50" s="12" t="s">
        <v>394</v>
      </c>
      <c r="H50" s="271"/>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row>
    <row r="51" spans="1:66" s="272" customFormat="1">
      <c r="A51" s="10">
        <v>47</v>
      </c>
      <c r="B51" s="26" t="s">
        <v>483</v>
      </c>
      <c r="C51" s="23" t="s">
        <v>354</v>
      </c>
      <c r="D51" s="23" t="s">
        <v>393</v>
      </c>
      <c r="E51" s="11" t="s">
        <v>474</v>
      </c>
      <c r="F51" s="12" t="s">
        <v>394</v>
      </c>
      <c r="G51" s="12" t="s">
        <v>394</v>
      </c>
      <c r="H51" s="271"/>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row>
    <row r="52" spans="1:66" s="272" customFormat="1">
      <c r="A52" s="10">
        <v>48</v>
      </c>
      <c r="B52" s="26" t="s">
        <v>484</v>
      </c>
      <c r="C52" s="23" t="s">
        <v>354</v>
      </c>
      <c r="D52" s="23" t="s">
        <v>393</v>
      </c>
      <c r="E52" s="11" t="s">
        <v>474</v>
      </c>
      <c r="F52" s="12" t="s">
        <v>394</v>
      </c>
      <c r="G52" s="12" t="s">
        <v>394</v>
      </c>
      <c r="H52" s="271"/>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row>
    <row r="53" spans="1:66" ht="28.8">
      <c r="A53" s="8">
        <v>49</v>
      </c>
      <c r="B53" s="9" t="s">
        <v>485</v>
      </c>
      <c r="C53" s="10" t="s">
        <v>471</v>
      </c>
      <c r="D53" s="10" t="s">
        <v>393</v>
      </c>
      <c r="E53" s="11" t="s">
        <v>474</v>
      </c>
      <c r="F53" s="12" t="s">
        <v>394</v>
      </c>
      <c r="G53" s="12" t="s">
        <v>394</v>
      </c>
      <c r="H53" s="13" t="s">
        <v>486</v>
      </c>
    </row>
    <row r="54" spans="1:66" ht="28.8">
      <c r="A54" s="8">
        <v>50</v>
      </c>
      <c r="B54" s="21" t="s">
        <v>487</v>
      </c>
      <c r="C54" s="22" t="s">
        <v>488</v>
      </c>
      <c r="D54" s="23" t="s">
        <v>355</v>
      </c>
      <c r="E54" s="24" t="s">
        <v>489</v>
      </c>
      <c r="F54" s="25">
        <v>45594</v>
      </c>
      <c r="G54" s="25">
        <v>46688</v>
      </c>
      <c r="H54" s="20"/>
      <c r="I54" s="5"/>
    </row>
    <row r="55" spans="1:66" ht="28.8">
      <c r="A55" s="8">
        <v>51</v>
      </c>
      <c r="B55" s="26" t="s">
        <v>490</v>
      </c>
      <c r="C55" s="10" t="s">
        <v>398</v>
      </c>
      <c r="D55" s="10" t="s">
        <v>355</v>
      </c>
      <c r="E55" s="24" t="s">
        <v>491</v>
      </c>
      <c r="F55" s="27">
        <v>45399</v>
      </c>
      <c r="G55" s="27">
        <v>46493</v>
      </c>
      <c r="H55" s="20"/>
      <c r="I55" s="5"/>
    </row>
    <row r="56" spans="1:66" ht="28.8">
      <c r="A56" s="8">
        <v>52</v>
      </c>
      <c r="B56" s="28" t="s">
        <v>492</v>
      </c>
      <c r="C56" s="10" t="s">
        <v>398</v>
      </c>
      <c r="D56" s="23" t="s">
        <v>355</v>
      </c>
      <c r="E56" s="24" t="s">
        <v>493</v>
      </c>
      <c r="F56" s="29">
        <v>45553</v>
      </c>
      <c r="G56" s="29">
        <v>46642</v>
      </c>
      <c r="H56" s="20"/>
      <c r="I56" s="5"/>
    </row>
    <row r="57" spans="1:66">
      <c r="A57" s="8">
        <v>53</v>
      </c>
      <c r="B57" s="9" t="s">
        <v>494</v>
      </c>
      <c r="C57" s="8" t="s">
        <v>495</v>
      </c>
      <c r="D57" s="8" t="s">
        <v>355</v>
      </c>
      <c r="E57" s="30" t="s">
        <v>496</v>
      </c>
      <c r="F57" s="13">
        <v>45448</v>
      </c>
      <c r="G57" s="13">
        <v>46542</v>
      </c>
      <c r="H57" s="20"/>
      <c r="I57" s="5"/>
    </row>
    <row r="58" spans="1:66">
      <c r="A58" s="8">
        <v>54</v>
      </c>
      <c r="B58" s="31" t="s">
        <v>497</v>
      </c>
      <c r="C58" s="32" t="s">
        <v>498</v>
      </c>
      <c r="D58" s="32" t="s">
        <v>355</v>
      </c>
      <c r="E58" s="33" t="s">
        <v>499</v>
      </c>
      <c r="F58" s="34">
        <v>44929</v>
      </c>
      <c r="G58" s="34">
        <v>46024</v>
      </c>
      <c r="H58" s="20"/>
      <c r="I58" s="5"/>
    </row>
    <row r="59" spans="1:66">
      <c r="A59" s="8"/>
      <c r="B59" s="32"/>
      <c r="C59" s="32"/>
      <c r="D59" s="32"/>
      <c r="E59" s="33"/>
      <c r="F59" s="35"/>
      <c r="G59" s="35"/>
      <c r="H59" s="20"/>
      <c r="I59" s="5"/>
    </row>
    <row r="60" spans="1:66">
      <c r="A60" s="8"/>
      <c r="B60" s="26"/>
      <c r="C60" s="10"/>
      <c r="D60" s="10"/>
      <c r="E60" s="24"/>
      <c r="F60" s="27"/>
      <c r="G60" s="27"/>
      <c r="H60" s="20"/>
      <c r="I60" s="5"/>
    </row>
    <row r="61" spans="1:66">
      <c r="A61" s="36"/>
      <c r="B61" s="36"/>
      <c r="C61" s="36"/>
      <c r="D61" s="36"/>
      <c r="E61" s="36"/>
      <c r="F61" s="36"/>
      <c r="G61" s="36"/>
      <c r="H61" s="36"/>
    </row>
    <row r="62" spans="1:66">
      <c r="B62" s="37" t="s">
        <v>500</v>
      </c>
    </row>
  </sheetData>
  <mergeCells count="2">
    <mergeCell ref="A1:H1"/>
    <mergeCell ref="A3:H3"/>
  </mergeCells>
  <phoneticPr fontId="45" type="noConversion"/>
  <conditionalFormatting sqref="B31">
    <cfRule type="duplicateValues" dxfId="0" priority="1"/>
  </conditionalFormatting>
  <dataValidations count="1">
    <dataValidation type="list" allowBlank="1" showInputMessage="1" showErrorMessage="1" sqref="G4 G1:G2" xr:uid="{00000000-0002-0000-0600-000000000000}">
      <formula1>#REF!</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51CA-11D7-40AD-A4EC-489F9DFF9948}">
  <dimension ref="A1:U108"/>
  <sheetViews>
    <sheetView zoomScale="85" zoomScaleNormal="85" workbookViewId="0">
      <pane xSplit="2" ySplit="4" topLeftCell="C5" activePane="bottomRight" state="frozen"/>
      <selection pane="topRight"/>
      <selection pane="bottomLeft"/>
      <selection pane="bottomRight" activeCell="J1" sqref="J1"/>
    </sheetView>
  </sheetViews>
  <sheetFormatPr defaultColWidth="9" defaultRowHeight="14.4"/>
  <cols>
    <col min="1" max="1" width="6.6640625" style="266" customWidth="1"/>
    <col min="2" max="2" width="35.33203125" style="266" customWidth="1"/>
    <col min="3" max="3" width="12.109375" style="266" customWidth="1"/>
    <col min="4" max="6" width="14.21875" style="266" customWidth="1"/>
    <col min="7" max="7" width="19.77734375" style="266" customWidth="1"/>
    <col min="8" max="8" width="20" style="266" customWidth="1"/>
    <col min="9" max="9" width="22" style="266" customWidth="1"/>
    <col min="10" max="11" width="20.44140625" style="266" customWidth="1"/>
    <col min="12" max="12" width="27.44140625" style="266" customWidth="1"/>
    <col min="13" max="13" width="13.6640625" style="266" customWidth="1"/>
    <col min="14" max="14" width="18.6640625" style="266" customWidth="1"/>
    <col min="15" max="15" width="20.44140625" style="266" customWidth="1"/>
    <col min="16" max="16" width="20.88671875" style="266" customWidth="1"/>
    <col min="17" max="17" width="24" style="267" customWidth="1"/>
    <col min="18" max="18" width="64.33203125" style="268" customWidth="1"/>
    <col min="19" max="19" width="57.21875" style="268" customWidth="1"/>
    <col min="20" max="20" width="13.6640625" style="266" customWidth="1"/>
    <col min="21" max="21" width="24.6640625" style="266" customWidth="1"/>
    <col min="22" max="16384" width="9" style="256"/>
  </cols>
  <sheetData>
    <row r="1" spans="1:21" ht="44.25" customHeight="1">
      <c r="A1" s="418" t="s">
        <v>659</v>
      </c>
      <c r="B1" s="418"/>
      <c r="C1" s="418"/>
      <c r="D1" s="418"/>
      <c r="E1" s="418"/>
      <c r="F1" s="418"/>
      <c r="G1" s="418"/>
      <c r="H1" s="418"/>
      <c r="I1" s="254" t="str">
        <f>指引!L1</f>
        <v>发布/更新时间:2025/3/21</v>
      </c>
      <c r="J1" s="255"/>
      <c r="K1" s="255"/>
      <c r="L1" s="255"/>
      <c r="M1" s="255"/>
      <c r="N1" s="255"/>
      <c r="O1" s="255"/>
      <c r="P1" s="255"/>
      <c r="Q1" s="255"/>
      <c r="R1" s="255"/>
      <c r="S1" s="255"/>
      <c r="T1" s="255"/>
      <c r="U1" s="255"/>
    </row>
    <row r="2" spans="1:21" ht="45" customHeight="1">
      <c r="A2" s="257" t="s">
        <v>37</v>
      </c>
      <c r="B2" s="255"/>
      <c r="C2" s="255"/>
      <c r="D2" s="255"/>
      <c r="E2" s="255"/>
      <c r="F2" s="255"/>
      <c r="G2" s="255"/>
      <c r="H2" s="255"/>
      <c r="I2" s="255"/>
      <c r="J2" s="255"/>
      <c r="K2" s="255"/>
      <c r="L2" s="255"/>
      <c r="M2" s="255"/>
      <c r="N2" s="255"/>
      <c r="O2" s="255"/>
      <c r="P2" s="255"/>
      <c r="Q2" s="255"/>
      <c r="R2" s="255"/>
      <c r="S2" s="255"/>
      <c r="T2" s="255"/>
      <c r="U2" s="255"/>
    </row>
    <row r="3" spans="1:21">
      <c r="A3" s="419" t="s">
        <v>501</v>
      </c>
      <c r="B3" s="419"/>
      <c r="C3" s="419"/>
      <c r="D3" s="419"/>
      <c r="E3" s="419"/>
      <c r="F3" s="419"/>
      <c r="G3" s="419" t="s">
        <v>502</v>
      </c>
      <c r="H3" s="419"/>
      <c r="I3" s="419"/>
      <c r="J3" s="419"/>
      <c r="K3" s="419"/>
      <c r="L3" s="419"/>
      <c r="M3" s="419"/>
      <c r="N3" s="419"/>
      <c r="O3" s="419" t="s">
        <v>503</v>
      </c>
      <c r="P3" s="419"/>
      <c r="Q3" s="419"/>
      <c r="R3" s="419"/>
      <c r="S3" s="419"/>
      <c r="T3" s="419"/>
      <c r="U3" s="419"/>
    </row>
    <row r="4" spans="1:21" ht="57.6">
      <c r="A4" s="258" t="s">
        <v>504</v>
      </c>
      <c r="B4" s="258" t="s">
        <v>505</v>
      </c>
      <c r="C4" s="258" t="s">
        <v>506</v>
      </c>
      <c r="D4" s="258" t="s">
        <v>507</v>
      </c>
      <c r="E4" s="258" t="s">
        <v>508</v>
      </c>
      <c r="F4" s="258" t="s">
        <v>509</v>
      </c>
      <c r="G4" s="258" t="s">
        <v>510</v>
      </c>
      <c r="H4" s="258" t="s">
        <v>511</v>
      </c>
      <c r="I4" s="258" t="s">
        <v>512</v>
      </c>
      <c r="J4" s="258" t="s">
        <v>513</v>
      </c>
      <c r="K4" s="258" t="s">
        <v>514</v>
      </c>
      <c r="L4" s="258" t="s">
        <v>515</v>
      </c>
      <c r="M4" s="258" t="s">
        <v>516</v>
      </c>
      <c r="N4" s="258" t="s">
        <v>517</v>
      </c>
      <c r="O4" s="258" t="s">
        <v>518</v>
      </c>
      <c r="P4" s="258" t="s">
        <v>519</v>
      </c>
      <c r="Q4" s="258" t="s">
        <v>520</v>
      </c>
      <c r="R4" s="258" t="s">
        <v>521</v>
      </c>
      <c r="S4" s="258" t="s">
        <v>522</v>
      </c>
      <c r="T4" s="258" t="s">
        <v>523</v>
      </c>
      <c r="U4" s="258" t="s">
        <v>524</v>
      </c>
    </row>
    <row r="5" spans="1:21">
      <c r="A5" s="259">
        <f>ROW()-4</f>
        <v>1</v>
      </c>
      <c r="B5" s="259" t="s">
        <v>525</v>
      </c>
      <c r="C5" s="259" t="s">
        <v>526</v>
      </c>
      <c r="D5" s="259" t="s">
        <v>527</v>
      </c>
      <c r="E5" s="256"/>
      <c r="F5" s="259" t="s">
        <v>528</v>
      </c>
      <c r="G5" s="259" t="s">
        <v>549</v>
      </c>
      <c r="H5" s="261"/>
      <c r="I5" s="260" t="s">
        <v>355</v>
      </c>
      <c r="J5" s="260" t="s">
        <v>355</v>
      </c>
      <c r="K5" s="260" t="s">
        <v>355</v>
      </c>
      <c r="L5" s="260" t="s">
        <v>355</v>
      </c>
      <c r="M5" s="261"/>
      <c r="N5" s="261"/>
      <c r="O5" s="260"/>
      <c r="P5" s="261"/>
      <c r="Q5" s="262"/>
      <c r="R5" s="261"/>
      <c r="S5" s="261"/>
      <c r="T5" s="260"/>
      <c r="U5" s="261"/>
    </row>
    <row r="6" spans="1:21" ht="57.6">
      <c r="A6" s="259">
        <f t="shared" ref="A6:A69" si="0">ROW()-4</f>
        <v>2</v>
      </c>
      <c r="B6" s="259" t="s">
        <v>532</v>
      </c>
      <c r="C6" s="259" t="s">
        <v>526</v>
      </c>
      <c r="D6" s="259" t="s">
        <v>527</v>
      </c>
      <c r="E6" s="260">
        <v>44509</v>
      </c>
      <c r="F6" s="259" t="s">
        <v>528</v>
      </c>
      <c r="G6" s="259" t="s">
        <v>533</v>
      </c>
      <c r="H6" s="259">
        <v>136.19999999999999</v>
      </c>
      <c r="I6" s="260" t="s">
        <v>355</v>
      </c>
      <c r="J6" s="260" t="s">
        <v>355</v>
      </c>
      <c r="K6" s="260" t="s">
        <v>355</v>
      </c>
      <c r="L6" s="260" t="s">
        <v>355</v>
      </c>
      <c r="M6" s="261" t="s">
        <v>529</v>
      </c>
      <c r="N6" s="261" t="s">
        <v>530</v>
      </c>
      <c r="O6" s="260">
        <v>45261</v>
      </c>
      <c r="P6" s="261" t="s">
        <v>531</v>
      </c>
      <c r="Q6" s="262" t="s">
        <v>355</v>
      </c>
      <c r="R6" s="261" t="s">
        <v>534</v>
      </c>
      <c r="S6" s="261" t="s">
        <v>535</v>
      </c>
      <c r="T6" s="260">
        <v>45748</v>
      </c>
      <c r="U6" s="261" t="s">
        <v>531</v>
      </c>
    </row>
    <row r="7" spans="1:21">
      <c r="A7" s="259">
        <f t="shared" si="0"/>
        <v>3</v>
      </c>
      <c r="B7" s="259" t="s">
        <v>536</v>
      </c>
      <c r="C7" s="259" t="s">
        <v>526</v>
      </c>
      <c r="D7" s="259" t="s">
        <v>660</v>
      </c>
      <c r="E7" s="260">
        <v>42898</v>
      </c>
      <c r="F7" s="259" t="s">
        <v>528</v>
      </c>
      <c r="G7" s="259" t="s">
        <v>533</v>
      </c>
      <c r="H7" s="259">
        <v>110</v>
      </c>
      <c r="I7" s="260" t="s">
        <v>355</v>
      </c>
      <c r="J7" s="260" t="s">
        <v>355</v>
      </c>
      <c r="K7" s="260" t="s">
        <v>355</v>
      </c>
      <c r="L7" s="260" t="s">
        <v>355</v>
      </c>
      <c r="M7" s="261" t="s">
        <v>529</v>
      </c>
      <c r="N7" s="261" t="s">
        <v>538</v>
      </c>
      <c r="O7" s="260">
        <v>45383</v>
      </c>
      <c r="P7" s="261" t="s">
        <v>661</v>
      </c>
      <c r="Q7" s="262" t="s">
        <v>355</v>
      </c>
      <c r="R7" s="261" t="s">
        <v>662</v>
      </c>
      <c r="S7" s="261" t="s">
        <v>663</v>
      </c>
      <c r="T7" s="260" t="s">
        <v>55</v>
      </c>
      <c r="U7" s="261" t="s">
        <v>661</v>
      </c>
    </row>
    <row r="8" spans="1:21" ht="100.8">
      <c r="A8" s="259">
        <f t="shared" si="0"/>
        <v>4</v>
      </c>
      <c r="B8" s="259" t="s">
        <v>540</v>
      </c>
      <c r="C8" s="259" t="s">
        <v>526</v>
      </c>
      <c r="D8" s="259" t="s">
        <v>527</v>
      </c>
      <c r="E8" s="260">
        <v>39234</v>
      </c>
      <c r="F8" s="259" t="s">
        <v>528</v>
      </c>
      <c r="G8" s="259" t="s">
        <v>533</v>
      </c>
      <c r="H8" s="259">
        <v>97</v>
      </c>
      <c r="I8" s="260" t="s">
        <v>355</v>
      </c>
      <c r="J8" s="260" t="s">
        <v>355</v>
      </c>
      <c r="K8" s="260" t="s">
        <v>355</v>
      </c>
      <c r="L8" s="260" t="s">
        <v>355</v>
      </c>
      <c r="M8" s="261" t="s">
        <v>529</v>
      </c>
      <c r="N8" s="261" t="s">
        <v>541</v>
      </c>
      <c r="O8" s="260">
        <v>45078</v>
      </c>
      <c r="P8" s="261" t="s">
        <v>531</v>
      </c>
      <c r="Q8" s="262" t="s">
        <v>355</v>
      </c>
      <c r="R8" s="261" t="s">
        <v>542</v>
      </c>
      <c r="S8" s="261" t="s">
        <v>543</v>
      </c>
      <c r="T8" s="260">
        <v>46143</v>
      </c>
      <c r="U8" s="261" t="s">
        <v>531</v>
      </c>
    </row>
    <row r="9" spans="1:21" ht="115.2">
      <c r="A9" s="259">
        <f t="shared" si="0"/>
        <v>5</v>
      </c>
      <c r="B9" s="259" t="s">
        <v>544</v>
      </c>
      <c r="C9" s="259" t="s">
        <v>526</v>
      </c>
      <c r="D9" s="259" t="s">
        <v>527</v>
      </c>
      <c r="E9" s="260">
        <v>41085</v>
      </c>
      <c r="F9" s="259" t="s">
        <v>528</v>
      </c>
      <c r="G9" s="259" t="s">
        <v>533</v>
      </c>
      <c r="H9" s="259">
        <v>80</v>
      </c>
      <c r="I9" s="260" t="s">
        <v>355</v>
      </c>
      <c r="J9" s="260" t="s">
        <v>355</v>
      </c>
      <c r="K9" s="260" t="s">
        <v>355</v>
      </c>
      <c r="L9" s="260" t="s">
        <v>355</v>
      </c>
      <c r="M9" s="261" t="s">
        <v>529</v>
      </c>
      <c r="N9" s="261" t="s">
        <v>530</v>
      </c>
      <c r="O9" s="260">
        <v>45413</v>
      </c>
      <c r="P9" s="261" t="s">
        <v>531</v>
      </c>
      <c r="Q9" s="262" t="s">
        <v>355</v>
      </c>
      <c r="R9" s="261" t="s">
        <v>545</v>
      </c>
      <c r="S9" s="261" t="s">
        <v>546</v>
      </c>
      <c r="T9" s="260">
        <v>46478</v>
      </c>
      <c r="U9" s="261" t="s">
        <v>531</v>
      </c>
    </row>
    <row r="10" spans="1:21">
      <c r="A10" s="259">
        <f t="shared" si="0"/>
        <v>6</v>
      </c>
      <c r="B10" s="259" t="s">
        <v>547</v>
      </c>
      <c r="C10" s="259" t="s">
        <v>526</v>
      </c>
      <c r="D10" s="259" t="s">
        <v>527</v>
      </c>
      <c r="E10" s="260"/>
      <c r="F10" s="259" t="s">
        <v>528</v>
      </c>
      <c r="G10" s="259" t="s">
        <v>549</v>
      </c>
      <c r="H10" s="259"/>
      <c r="I10" s="260" t="s">
        <v>355</v>
      </c>
      <c r="J10" s="260" t="s">
        <v>355</v>
      </c>
      <c r="K10" s="260" t="s">
        <v>355</v>
      </c>
      <c r="L10" s="260" t="s">
        <v>355</v>
      </c>
      <c r="M10" s="261"/>
      <c r="N10" s="261"/>
      <c r="O10" s="260"/>
      <c r="P10" s="261"/>
      <c r="Q10" s="262"/>
      <c r="R10" s="261"/>
      <c r="S10" s="261"/>
      <c r="T10" s="260"/>
      <c r="U10" s="261"/>
    </row>
    <row r="11" spans="1:21" ht="115.2">
      <c r="A11" s="259">
        <f t="shared" si="0"/>
        <v>7</v>
      </c>
      <c r="B11" s="259" t="s">
        <v>664</v>
      </c>
      <c r="C11" s="259" t="s">
        <v>526</v>
      </c>
      <c r="D11" s="259" t="s">
        <v>567</v>
      </c>
      <c r="E11" s="260">
        <v>45474</v>
      </c>
      <c r="F11" s="259" t="s">
        <v>528</v>
      </c>
      <c r="G11" s="259" t="s">
        <v>533</v>
      </c>
      <c r="H11" s="259">
        <v>54</v>
      </c>
      <c r="I11" s="260" t="s">
        <v>355</v>
      </c>
      <c r="J11" s="260" t="s">
        <v>355</v>
      </c>
      <c r="K11" s="260" t="s">
        <v>355</v>
      </c>
      <c r="L11" s="260" t="s">
        <v>355</v>
      </c>
      <c r="M11" s="261" t="s">
        <v>529</v>
      </c>
      <c r="N11" s="261" t="s">
        <v>530</v>
      </c>
      <c r="O11" s="260">
        <v>45597</v>
      </c>
      <c r="P11" s="261" t="s">
        <v>531</v>
      </c>
      <c r="Q11" s="262" t="s">
        <v>355</v>
      </c>
      <c r="R11" s="261" t="s">
        <v>665</v>
      </c>
      <c r="S11" s="261" t="s">
        <v>546</v>
      </c>
      <c r="T11" s="260">
        <v>46661</v>
      </c>
      <c r="U11" s="261" t="s">
        <v>531</v>
      </c>
    </row>
    <row r="12" spans="1:21" ht="100.8">
      <c r="A12" s="259">
        <f t="shared" si="0"/>
        <v>8</v>
      </c>
      <c r="B12" s="259" t="s">
        <v>550</v>
      </c>
      <c r="C12" s="259" t="s">
        <v>526</v>
      </c>
      <c r="D12" s="259" t="s">
        <v>527</v>
      </c>
      <c r="E12" s="260">
        <v>40909</v>
      </c>
      <c r="F12" s="259" t="s">
        <v>528</v>
      </c>
      <c r="G12" s="259" t="s">
        <v>533</v>
      </c>
      <c r="H12" s="259">
        <v>70</v>
      </c>
      <c r="I12" s="260" t="s">
        <v>355</v>
      </c>
      <c r="J12" s="260" t="s">
        <v>355</v>
      </c>
      <c r="K12" s="260" t="s">
        <v>393</v>
      </c>
      <c r="L12" s="260" t="s">
        <v>355</v>
      </c>
      <c r="M12" s="261" t="s">
        <v>529</v>
      </c>
      <c r="N12" s="261" t="s">
        <v>530</v>
      </c>
      <c r="O12" s="260">
        <v>45261</v>
      </c>
      <c r="P12" s="261" t="s">
        <v>531</v>
      </c>
      <c r="Q12" s="262" t="s">
        <v>355</v>
      </c>
      <c r="R12" s="261" t="s">
        <v>551</v>
      </c>
      <c r="S12" s="261" t="s">
        <v>552</v>
      </c>
      <c r="T12" s="260">
        <v>46357</v>
      </c>
      <c r="U12" s="261" t="s">
        <v>531</v>
      </c>
    </row>
    <row r="13" spans="1:21" ht="100.8">
      <c r="A13" s="259">
        <f t="shared" si="0"/>
        <v>9</v>
      </c>
      <c r="B13" s="259" t="s">
        <v>553</v>
      </c>
      <c r="C13" s="259" t="s">
        <v>526</v>
      </c>
      <c r="D13" s="259" t="s">
        <v>527</v>
      </c>
      <c r="E13" s="260">
        <v>41061</v>
      </c>
      <c r="F13" s="259" t="s">
        <v>528</v>
      </c>
      <c r="G13" s="259" t="s">
        <v>666</v>
      </c>
      <c r="H13" s="259">
        <v>30</v>
      </c>
      <c r="I13" s="260" t="s">
        <v>355</v>
      </c>
      <c r="J13" s="260" t="s">
        <v>393</v>
      </c>
      <c r="K13" s="260" t="s">
        <v>393</v>
      </c>
      <c r="L13" s="260" t="s">
        <v>355</v>
      </c>
      <c r="M13" s="261" t="s">
        <v>529</v>
      </c>
      <c r="N13" s="261" t="s">
        <v>530</v>
      </c>
      <c r="O13" s="260">
        <v>44835</v>
      </c>
      <c r="P13" s="261" t="s">
        <v>531</v>
      </c>
      <c r="Q13" s="262" t="s">
        <v>355</v>
      </c>
      <c r="R13" s="261" t="s">
        <v>667</v>
      </c>
      <c r="S13" s="261" t="s">
        <v>668</v>
      </c>
      <c r="T13" s="260">
        <v>45870</v>
      </c>
      <c r="U13" s="261" t="s">
        <v>531</v>
      </c>
    </row>
    <row r="14" spans="1:21" ht="28.8">
      <c r="A14" s="259">
        <f t="shared" si="0"/>
        <v>10</v>
      </c>
      <c r="B14" s="259" t="s">
        <v>555</v>
      </c>
      <c r="C14" s="259" t="s">
        <v>526</v>
      </c>
      <c r="D14" s="259" t="s">
        <v>527</v>
      </c>
      <c r="E14" s="260"/>
      <c r="F14" s="259" t="s">
        <v>528</v>
      </c>
      <c r="G14" s="259" t="s">
        <v>554</v>
      </c>
      <c r="H14" s="259"/>
      <c r="I14" s="260" t="s">
        <v>355</v>
      </c>
      <c r="J14" s="260" t="s">
        <v>355</v>
      </c>
      <c r="K14" s="260" t="s">
        <v>355</v>
      </c>
      <c r="L14" s="260" t="s">
        <v>355</v>
      </c>
      <c r="M14" s="261"/>
      <c r="N14" s="261"/>
      <c r="O14" s="260"/>
      <c r="P14" s="261"/>
      <c r="Q14" s="262"/>
      <c r="R14" s="261"/>
      <c r="S14" s="261"/>
      <c r="T14" s="260"/>
      <c r="U14" s="261"/>
    </row>
    <row r="15" spans="1:21" ht="129.6">
      <c r="A15" s="259">
        <f t="shared" si="0"/>
        <v>11</v>
      </c>
      <c r="B15" s="259" t="s">
        <v>556</v>
      </c>
      <c r="C15" s="259" t="s">
        <v>526</v>
      </c>
      <c r="D15" s="259" t="s">
        <v>527</v>
      </c>
      <c r="E15" s="260">
        <v>40064</v>
      </c>
      <c r="F15" s="259" t="s">
        <v>528</v>
      </c>
      <c r="G15" s="259" t="s">
        <v>533</v>
      </c>
      <c r="H15" s="259">
        <v>56.5</v>
      </c>
      <c r="I15" s="260" t="s">
        <v>355</v>
      </c>
      <c r="J15" s="260" t="s">
        <v>355</v>
      </c>
      <c r="K15" s="260" t="s">
        <v>355</v>
      </c>
      <c r="L15" s="260" t="s">
        <v>355</v>
      </c>
      <c r="M15" s="261" t="s">
        <v>529</v>
      </c>
      <c r="N15" s="261" t="s">
        <v>530</v>
      </c>
      <c r="O15" s="260">
        <v>45352</v>
      </c>
      <c r="P15" s="261" t="s">
        <v>531</v>
      </c>
      <c r="Q15" s="262" t="s">
        <v>355</v>
      </c>
      <c r="R15" s="261" t="s">
        <v>669</v>
      </c>
      <c r="S15" s="261" t="s">
        <v>557</v>
      </c>
      <c r="T15" s="260">
        <v>46447</v>
      </c>
      <c r="U15" s="261" t="s">
        <v>531</v>
      </c>
    </row>
    <row r="16" spans="1:21">
      <c r="A16" s="259">
        <f t="shared" si="0"/>
        <v>12</v>
      </c>
      <c r="B16" s="259" t="s">
        <v>558</v>
      </c>
      <c r="C16" s="259" t="s">
        <v>526</v>
      </c>
      <c r="D16" s="259" t="s">
        <v>527</v>
      </c>
      <c r="E16" s="260"/>
      <c r="F16" s="259" t="s">
        <v>528</v>
      </c>
      <c r="G16" s="259" t="s">
        <v>549</v>
      </c>
      <c r="H16" s="259"/>
      <c r="I16" s="260" t="s">
        <v>355</v>
      </c>
      <c r="J16" s="260" t="s">
        <v>355</v>
      </c>
      <c r="K16" s="260" t="s">
        <v>355</v>
      </c>
      <c r="L16" s="260" t="s">
        <v>355</v>
      </c>
      <c r="M16" s="261"/>
      <c r="N16" s="261"/>
      <c r="O16" s="260"/>
      <c r="P16" s="261"/>
      <c r="Q16" s="262"/>
      <c r="R16" s="261"/>
      <c r="S16" s="261"/>
      <c r="T16" s="260"/>
      <c r="U16" s="261"/>
    </row>
    <row r="17" spans="1:21">
      <c r="A17" s="259">
        <f t="shared" si="0"/>
        <v>13</v>
      </c>
      <c r="B17" s="259" t="s">
        <v>559</v>
      </c>
      <c r="C17" s="259" t="s">
        <v>526</v>
      </c>
      <c r="D17" s="259" t="s">
        <v>527</v>
      </c>
      <c r="E17" s="260"/>
      <c r="F17" s="259" t="s">
        <v>528</v>
      </c>
      <c r="G17" s="259" t="s">
        <v>549</v>
      </c>
      <c r="H17" s="259"/>
      <c r="I17" s="260" t="s">
        <v>355</v>
      </c>
      <c r="J17" s="260" t="s">
        <v>355</v>
      </c>
      <c r="K17" s="260" t="s">
        <v>355</v>
      </c>
      <c r="L17" s="260" t="s">
        <v>355</v>
      </c>
      <c r="M17" s="261"/>
      <c r="N17" s="261"/>
      <c r="O17" s="260"/>
      <c r="P17" s="261"/>
      <c r="Q17" s="262"/>
      <c r="R17" s="261"/>
      <c r="S17" s="261"/>
      <c r="T17" s="260"/>
      <c r="U17" s="261"/>
    </row>
    <row r="18" spans="1:21" ht="100.8">
      <c r="A18" s="259">
        <f t="shared" si="0"/>
        <v>14</v>
      </c>
      <c r="B18" s="259" t="s">
        <v>560</v>
      </c>
      <c r="C18" s="259" t="s">
        <v>526</v>
      </c>
      <c r="D18" s="259" t="s">
        <v>527</v>
      </c>
      <c r="E18" s="260">
        <v>32999</v>
      </c>
      <c r="F18" s="259" t="s">
        <v>528</v>
      </c>
      <c r="G18" s="259" t="s">
        <v>533</v>
      </c>
      <c r="H18" s="259">
        <v>103.92</v>
      </c>
      <c r="I18" s="260" t="s">
        <v>355</v>
      </c>
      <c r="J18" s="260" t="s">
        <v>355</v>
      </c>
      <c r="K18" s="260" t="s">
        <v>355</v>
      </c>
      <c r="L18" s="260" t="s">
        <v>355</v>
      </c>
      <c r="M18" s="261" t="s">
        <v>529</v>
      </c>
      <c r="N18" s="261" t="s">
        <v>538</v>
      </c>
      <c r="O18" s="260">
        <v>45108</v>
      </c>
      <c r="P18" s="261" t="s">
        <v>531</v>
      </c>
      <c r="Q18" s="262" t="s">
        <v>355</v>
      </c>
      <c r="R18" s="261" t="s">
        <v>561</v>
      </c>
      <c r="S18" s="261" t="s">
        <v>562</v>
      </c>
      <c r="T18" s="260">
        <v>46204</v>
      </c>
      <c r="U18" s="261" t="s">
        <v>531</v>
      </c>
    </row>
    <row r="19" spans="1:21">
      <c r="A19" s="259">
        <f t="shared" si="0"/>
        <v>15</v>
      </c>
      <c r="B19" s="259" t="s">
        <v>563</v>
      </c>
      <c r="C19" s="259" t="s">
        <v>526</v>
      </c>
      <c r="D19" s="259" t="s">
        <v>527</v>
      </c>
      <c r="E19" s="260"/>
      <c r="F19" s="259" t="s">
        <v>528</v>
      </c>
      <c r="G19" s="259" t="s">
        <v>549</v>
      </c>
      <c r="H19" s="259"/>
      <c r="I19" s="260" t="s">
        <v>355</v>
      </c>
      <c r="J19" s="260" t="s">
        <v>355</v>
      </c>
      <c r="K19" s="260" t="s">
        <v>355</v>
      </c>
      <c r="L19" s="260" t="s">
        <v>355</v>
      </c>
      <c r="M19" s="261"/>
      <c r="N19" s="261"/>
      <c r="O19" s="260"/>
      <c r="P19" s="261"/>
      <c r="Q19" s="262"/>
      <c r="R19" s="261"/>
      <c r="S19" s="261"/>
      <c r="T19" s="260"/>
      <c r="U19" s="261"/>
    </row>
    <row r="20" spans="1:21" ht="100.8">
      <c r="A20" s="259">
        <f t="shared" si="0"/>
        <v>16</v>
      </c>
      <c r="B20" s="259" t="s">
        <v>564</v>
      </c>
      <c r="C20" s="259" t="s">
        <v>526</v>
      </c>
      <c r="D20" s="259" t="s">
        <v>527</v>
      </c>
      <c r="E20" s="260">
        <v>43926</v>
      </c>
      <c r="F20" s="259" t="s">
        <v>528</v>
      </c>
      <c r="G20" s="259" t="s">
        <v>533</v>
      </c>
      <c r="H20" s="259">
        <v>70.2</v>
      </c>
      <c r="I20" s="260" t="s">
        <v>355</v>
      </c>
      <c r="J20" s="260" t="s">
        <v>355</v>
      </c>
      <c r="K20" s="260" t="s">
        <v>355</v>
      </c>
      <c r="L20" s="260" t="s">
        <v>355</v>
      </c>
      <c r="M20" s="261" t="s">
        <v>529</v>
      </c>
      <c r="N20" s="261" t="s">
        <v>538</v>
      </c>
      <c r="O20" s="260">
        <v>45292</v>
      </c>
      <c r="P20" s="261" t="s">
        <v>531</v>
      </c>
      <c r="Q20" s="262" t="s">
        <v>355</v>
      </c>
      <c r="R20" s="261" t="s">
        <v>561</v>
      </c>
      <c r="S20" s="261" t="s">
        <v>562</v>
      </c>
      <c r="T20" s="260">
        <v>46388</v>
      </c>
      <c r="U20" s="261" t="s">
        <v>531</v>
      </c>
    </row>
    <row r="21" spans="1:21" ht="115.2">
      <c r="A21" s="259">
        <f t="shared" si="0"/>
        <v>17</v>
      </c>
      <c r="B21" s="259" t="s">
        <v>565</v>
      </c>
      <c r="C21" s="259" t="s">
        <v>566</v>
      </c>
      <c r="D21" s="259" t="s">
        <v>567</v>
      </c>
      <c r="E21" s="260">
        <v>40724</v>
      </c>
      <c r="F21" s="259" t="s">
        <v>528</v>
      </c>
      <c r="G21" s="259" t="s">
        <v>533</v>
      </c>
      <c r="H21" s="259">
        <v>78</v>
      </c>
      <c r="I21" s="260" t="s">
        <v>355</v>
      </c>
      <c r="J21" s="260" t="s">
        <v>355</v>
      </c>
      <c r="K21" s="260" t="s">
        <v>355</v>
      </c>
      <c r="L21" s="260" t="s">
        <v>355</v>
      </c>
      <c r="M21" s="261" t="s">
        <v>529</v>
      </c>
      <c r="N21" s="261" t="s">
        <v>530</v>
      </c>
      <c r="O21" s="260">
        <v>45597</v>
      </c>
      <c r="P21" s="261" t="s">
        <v>670</v>
      </c>
      <c r="Q21" s="262" t="s">
        <v>355</v>
      </c>
      <c r="R21" s="261" t="s">
        <v>671</v>
      </c>
      <c r="S21" s="261" t="s">
        <v>568</v>
      </c>
      <c r="T21" s="260">
        <v>46327</v>
      </c>
      <c r="U21" s="261" t="s">
        <v>670</v>
      </c>
    </row>
    <row r="22" spans="1:21" ht="43.2">
      <c r="A22" s="259">
        <f t="shared" si="0"/>
        <v>18</v>
      </c>
      <c r="B22" s="259" t="s">
        <v>569</v>
      </c>
      <c r="C22" s="259" t="s">
        <v>526</v>
      </c>
      <c r="D22" s="259" t="s">
        <v>527</v>
      </c>
      <c r="E22" s="260">
        <v>40600</v>
      </c>
      <c r="F22" s="259" t="s">
        <v>528</v>
      </c>
      <c r="G22" s="259" t="s">
        <v>533</v>
      </c>
      <c r="H22" s="259">
        <v>62</v>
      </c>
      <c r="I22" s="260" t="s">
        <v>355</v>
      </c>
      <c r="J22" s="260" t="s">
        <v>355</v>
      </c>
      <c r="K22" s="260" t="s">
        <v>355</v>
      </c>
      <c r="L22" s="260" t="s">
        <v>355</v>
      </c>
      <c r="M22" s="261" t="s">
        <v>529</v>
      </c>
      <c r="N22" s="261" t="s">
        <v>530</v>
      </c>
      <c r="O22" s="260">
        <v>45041</v>
      </c>
      <c r="P22" s="261" t="s">
        <v>531</v>
      </c>
      <c r="Q22" s="262" t="s">
        <v>355</v>
      </c>
      <c r="R22" s="261" t="s">
        <v>672</v>
      </c>
      <c r="S22" s="261" t="s">
        <v>570</v>
      </c>
      <c r="T22" s="260">
        <v>46113</v>
      </c>
      <c r="U22" s="261" t="s">
        <v>531</v>
      </c>
    </row>
    <row r="23" spans="1:21" ht="100.8">
      <c r="A23" s="259">
        <f t="shared" si="0"/>
        <v>19</v>
      </c>
      <c r="B23" s="259" t="s">
        <v>571</v>
      </c>
      <c r="C23" s="259" t="s">
        <v>526</v>
      </c>
      <c r="D23" s="259" t="s">
        <v>527</v>
      </c>
      <c r="E23" s="260">
        <v>39179</v>
      </c>
      <c r="F23" s="259" t="s">
        <v>528</v>
      </c>
      <c r="G23" s="259" t="s">
        <v>533</v>
      </c>
      <c r="H23" s="259">
        <v>142.6</v>
      </c>
      <c r="I23" s="260" t="s">
        <v>355</v>
      </c>
      <c r="J23" s="260" t="s">
        <v>355</v>
      </c>
      <c r="K23" s="260" t="s">
        <v>355</v>
      </c>
      <c r="L23" s="260" t="s">
        <v>355</v>
      </c>
      <c r="M23" s="261" t="s">
        <v>529</v>
      </c>
      <c r="N23" s="261" t="s">
        <v>572</v>
      </c>
      <c r="O23" s="260">
        <v>45170</v>
      </c>
      <c r="P23" s="261" t="s">
        <v>531</v>
      </c>
      <c r="Q23" s="262" t="s">
        <v>355</v>
      </c>
      <c r="R23" s="261" t="s">
        <v>673</v>
      </c>
      <c r="S23" s="261" t="s">
        <v>562</v>
      </c>
      <c r="T23" s="260">
        <v>46266</v>
      </c>
      <c r="U23" s="261" t="s">
        <v>531</v>
      </c>
    </row>
    <row r="24" spans="1:21" ht="100.8">
      <c r="A24" s="259">
        <f t="shared" si="0"/>
        <v>20</v>
      </c>
      <c r="B24" s="259" t="s">
        <v>573</v>
      </c>
      <c r="C24" s="259" t="s">
        <v>526</v>
      </c>
      <c r="D24" s="259" t="s">
        <v>527</v>
      </c>
      <c r="E24" s="260">
        <v>41395</v>
      </c>
      <c r="F24" s="259" t="s">
        <v>528</v>
      </c>
      <c r="G24" s="259" t="s">
        <v>533</v>
      </c>
      <c r="H24" s="259">
        <v>87</v>
      </c>
      <c r="I24" s="260" t="s">
        <v>355</v>
      </c>
      <c r="J24" s="260" t="s">
        <v>355</v>
      </c>
      <c r="K24" s="260" t="s">
        <v>355</v>
      </c>
      <c r="L24" s="260" t="s">
        <v>355</v>
      </c>
      <c r="M24" s="261" t="s">
        <v>529</v>
      </c>
      <c r="N24" s="261" t="s">
        <v>572</v>
      </c>
      <c r="O24" s="260">
        <v>45597</v>
      </c>
      <c r="P24" s="261" t="s">
        <v>531</v>
      </c>
      <c r="Q24" s="262" t="s">
        <v>355</v>
      </c>
      <c r="R24" s="261" t="s">
        <v>574</v>
      </c>
      <c r="S24" s="261" t="s">
        <v>562</v>
      </c>
      <c r="T24" s="260">
        <v>46692</v>
      </c>
      <c r="U24" s="261" t="s">
        <v>531</v>
      </c>
    </row>
    <row r="25" spans="1:21" ht="144">
      <c r="A25" s="259">
        <f t="shared" si="0"/>
        <v>21</v>
      </c>
      <c r="B25" s="259" t="s">
        <v>575</v>
      </c>
      <c r="C25" s="259" t="s">
        <v>526</v>
      </c>
      <c r="D25" s="259" t="s">
        <v>527</v>
      </c>
      <c r="E25" s="260">
        <v>39875</v>
      </c>
      <c r="F25" s="259" t="s">
        <v>528</v>
      </c>
      <c r="G25" s="259" t="s">
        <v>533</v>
      </c>
      <c r="H25" s="259">
        <v>77</v>
      </c>
      <c r="I25" s="260" t="s">
        <v>355</v>
      </c>
      <c r="J25" s="260" t="s">
        <v>355</v>
      </c>
      <c r="K25" s="260" t="s">
        <v>355</v>
      </c>
      <c r="L25" s="260" t="s">
        <v>355</v>
      </c>
      <c r="M25" s="261" t="s">
        <v>529</v>
      </c>
      <c r="N25" s="261" t="s">
        <v>530</v>
      </c>
      <c r="O25" s="260">
        <v>44501</v>
      </c>
      <c r="P25" s="261" t="s">
        <v>531</v>
      </c>
      <c r="Q25" s="262" t="s">
        <v>355</v>
      </c>
      <c r="R25" s="261" t="s">
        <v>576</v>
      </c>
      <c r="S25" s="261" t="s">
        <v>577</v>
      </c>
      <c r="T25" s="260">
        <v>45017</v>
      </c>
      <c r="U25" s="261" t="s">
        <v>531</v>
      </c>
    </row>
    <row r="26" spans="1:21">
      <c r="A26" s="259">
        <f t="shared" si="0"/>
        <v>22</v>
      </c>
      <c r="B26" s="259" t="s">
        <v>578</v>
      </c>
      <c r="C26" s="259" t="s">
        <v>526</v>
      </c>
      <c r="D26" s="259" t="s">
        <v>527</v>
      </c>
      <c r="E26" s="260"/>
      <c r="F26" s="259" t="s">
        <v>528</v>
      </c>
      <c r="G26" s="259" t="s">
        <v>549</v>
      </c>
      <c r="H26" s="259"/>
      <c r="I26" s="260" t="s">
        <v>355</v>
      </c>
      <c r="J26" s="260" t="s">
        <v>355</v>
      </c>
      <c r="K26" s="260" t="s">
        <v>355</v>
      </c>
      <c r="L26" s="260" t="s">
        <v>355</v>
      </c>
      <c r="M26" s="261"/>
      <c r="N26" s="261"/>
      <c r="O26" s="260"/>
      <c r="P26" s="261"/>
      <c r="Q26" s="262"/>
      <c r="R26" s="261"/>
      <c r="S26" s="261"/>
      <c r="T26" s="260"/>
      <c r="U26" s="261"/>
    </row>
    <row r="27" spans="1:21">
      <c r="A27" s="259">
        <f t="shared" si="0"/>
        <v>23</v>
      </c>
      <c r="B27" s="259" t="s">
        <v>579</v>
      </c>
      <c r="C27" s="259" t="s">
        <v>526</v>
      </c>
      <c r="D27" s="259" t="s">
        <v>527</v>
      </c>
      <c r="E27" s="260"/>
      <c r="F27" s="259" t="s">
        <v>528</v>
      </c>
      <c r="G27" s="259" t="s">
        <v>549</v>
      </c>
      <c r="H27" s="259"/>
      <c r="I27" s="260" t="s">
        <v>355</v>
      </c>
      <c r="J27" s="260" t="s">
        <v>355</v>
      </c>
      <c r="K27" s="260" t="s">
        <v>355</v>
      </c>
      <c r="L27" s="260" t="s">
        <v>355</v>
      </c>
      <c r="M27" s="261"/>
      <c r="N27" s="261"/>
      <c r="O27" s="260"/>
      <c r="P27" s="261"/>
      <c r="Q27" s="262"/>
      <c r="R27" s="261"/>
      <c r="S27" s="261"/>
      <c r="T27" s="260"/>
      <c r="U27" s="261"/>
    </row>
    <row r="28" spans="1:21" ht="57.6">
      <c r="A28" s="259">
        <f t="shared" si="0"/>
        <v>24</v>
      </c>
      <c r="B28" s="259" t="s">
        <v>580</v>
      </c>
      <c r="C28" s="259" t="s">
        <v>526</v>
      </c>
      <c r="D28" s="259" t="s">
        <v>527</v>
      </c>
      <c r="E28" s="260">
        <v>44228</v>
      </c>
      <c r="F28" s="259" t="s">
        <v>528</v>
      </c>
      <c r="G28" s="259" t="s">
        <v>533</v>
      </c>
      <c r="H28" s="259">
        <v>68</v>
      </c>
      <c r="I28" s="260" t="s">
        <v>355</v>
      </c>
      <c r="J28" s="260" t="s">
        <v>355</v>
      </c>
      <c r="K28" s="260" t="s">
        <v>355</v>
      </c>
      <c r="L28" s="260" t="s">
        <v>355</v>
      </c>
      <c r="M28" s="261" t="s">
        <v>529</v>
      </c>
      <c r="N28" s="261" t="s">
        <v>530</v>
      </c>
      <c r="O28" s="260">
        <v>45444</v>
      </c>
      <c r="P28" s="261" t="s">
        <v>670</v>
      </c>
      <c r="Q28" s="262" t="s">
        <v>355</v>
      </c>
      <c r="R28" s="261" t="s">
        <v>581</v>
      </c>
      <c r="S28" s="261" t="s">
        <v>582</v>
      </c>
      <c r="T28" s="260">
        <v>46539</v>
      </c>
      <c r="U28" s="261" t="s">
        <v>670</v>
      </c>
    </row>
    <row r="29" spans="1:21" ht="158.4">
      <c r="A29" s="259">
        <f t="shared" si="0"/>
        <v>25</v>
      </c>
      <c r="B29" s="259" t="s">
        <v>583</v>
      </c>
      <c r="C29" s="259" t="s">
        <v>526</v>
      </c>
      <c r="D29" s="259" t="s">
        <v>527</v>
      </c>
      <c r="E29" s="260">
        <v>41906</v>
      </c>
      <c r="F29" s="259" t="s">
        <v>528</v>
      </c>
      <c r="G29" s="259" t="s">
        <v>533</v>
      </c>
      <c r="H29" s="259">
        <v>47.7</v>
      </c>
      <c r="I29" s="260" t="s">
        <v>355</v>
      </c>
      <c r="J29" s="260" t="s">
        <v>355</v>
      </c>
      <c r="K29" s="260" t="s">
        <v>393</v>
      </c>
      <c r="L29" s="260" t="s">
        <v>355</v>
      </c>
      <c r="M29" s="261" t="s">
        <v>529</v>
      </c>
      <c r="N29" s="261" t="s">
        <v>530</v>
      </c>
      <c r="O29" s="260">
        <v>45297</v>
      </c>
      <c r="P29" s="261" t="s">
        <v>531</v>
      </c>
      <c r="Q29" s="262" t="s">
        <v>355</v>
      </c>
      <c r="R29" s="261" t="s">
        <v>584</v>
      </c>
      <c r="S29" s="261" t="s">
        <v>562</v>
      </c>
      <c r="T29" s="260">
        <v>46393</v>
      </c>
      <c r="U29" s="261" t="s">
        <v>531</v>
      </c>
    </row>
    <row r="30" spans="1:21">
      <c r="A30" s="259">
        <f t="shared" si="0"/>
        <v>26</v>
      </c>
      <c r="B30" s="259" t="s">
        <v>585</v>
      </c>
      <c r="C30" s="259" t="s">
        <v>526</v>
      </c>
      <c r="D30" s="259" t="s">
        <v>527</v>
      </c>
      <c r="E30" s="260"/>
      <c r="F30" s="259" t="s">
        <v>528</v>
      </c>
      <c r="G30" s="259" t="s">
        <v>549</v>
      </c>
      <c r="H30" s="259"/>
      <c r="I30" s="260" t="s">
        <v>355</v>
      </c>
      <c r="J30" s="260" t="s">
        <v>355</v>
      </c>
      <c r="K30" s="260" t="s">
        <v>355</v>
      </c>
      <c r="L30" s="260" t="s">
        <v>355</v>
      </c>
      <c r="M30" s="261"/>
      <c r="N30" s="261"/>
      <c r="O30" s="260"/>
      <c r="P30" s="261"/>
      <c r="Q30" s="262"/>
      <c r="R30" s="261"/>
      <c r="S30" s="261"/>
      <c r="T30" s="260"/>
      <c r="U30" s="261"/>
    </row>
    <row r="31" spans="1:21">
      <c r="A31" s="259">
        <f t="shared" si="0"/>
        <v>27</v>
      </c>
      <c r="B31" s="259" t="s">
        <v>586</v>
      </c>
      <c r="C31" s="259" t="s">
        <v>526</v>
      </c>
      <c r="D31" s="259" t="s">
        <v>527</v>
      </c>
      <c r="E31" s="260"/>
      <c r="F31" s="259" t="s">
        <v>528</v>
      </c>
      <c r="G31" s="259" t="s">
        <v>549</v>
      </c>
      <c r="H31" s="259"/>
      <c r="I31" s="260" t="s">
        <v>355</v>
      </c>
      <c r="J31" s="260" t="s">
        <v>355</v>
      </c>
      <c r="K31" s="260" t="s">
        <v>355</v>
      </c>
      <c r="L31" s="260" t="s">
        <v>355</v>
      </c>
      <c r="M31" s="261"/>
      <c r="N31" s="261"/>
      <c r="O31" s="260"/>
      <c r="P31" s="261"/>
      <c r="Q31" s="262"/>
      <c r="R31" s="261"/>
      <c r="S31" s="261"/>
      <c r="T31" s="260"/>
      <c r="U31" s="261"/>
    </row>
    <row r="32" spans="1:21" ht="129.6">
      <c r="A32" s="259">
        <f t="shared" si="0"/>
        <v>28</v>
      </c>
      <c r="B32" s="259" t="s">
        <v>587</v>
      </c>
      <c r="C32" s="259" t="s">
        <v>526</v>
      </c>
      <c r="D32" s="259" t="s">
        <v>527</v>
      </c>
      <c r="E32" s="260">
        <v>42125</v>
      </c>
      <c r="F32" s="259" t="s">
        <v>528</v>
      </c>
      <c r="G32" s="259" t="s">
        <v>533</v>
      </c>
      <c r="H32" s="259">
        <v>31</v>
      </c>
      <c r="I32" s="260" t="s">
        <v>588</v>
      </c>
      <c r="J32" s="260" t="s">
        <v>355</v>
      </c>
      <c r="K32" s="260" t="s">
        <v>355</v>
      </c>
      <c r="L32" s="260" t="s">
        <v>355</v>
      </c>
      <c r="M32" s="261" t="s">
        <v>529</v>
      </c>
      <c r="N32" s="261" t="s">
        <v>530</v>
      </c>
      <c r="O32" s="260">
        <v>45435</v>
      </c>
      <c r="P32" s="261" t="s">
        <v>531</v>
      </c>
      <c r="Q32" s="262" t="s">
        <v>355</v>
      </c>
      <c r="R32" s="261" t="s">
        <v>589</v>
      </c>
      <c r="S32" s="261" t="s">
        <v>590</v>
      </c>
      <c r="T32" s="260">
        <v>46508</v>
      </c>
      <c r="U32" s="261" t="s">
        <v>531</v>
      </c>
    </row>
    <row r="33" spans="1:21">
      <c r="A33" s="259">
        <f t="shared" si="0"/>
        <v>29</v>
      </c>
      <c r="B33" s="259" t="s">
        <v>591</v>
      </c>
      <c r="C33" s="259" t="s">
        <v>526</v>
      </c>
      <c r="D33" s="259" t="s">
        <v>527</v>
      </c>
      <c r="E33" s="260"/>
      <c r="F33" s="259" t="s">
        <v>528</v>
      </c>
      <c r="G33" s="259" t="s">
        <v>554</v>
      </c>
      <c r="H33" s="259"/>
      <c r="I33" s="260" t="s">
        <v>674</v>
      </c>
      <c r="J33" s="260" t="s">
        <v>355</v>
      </c>
      <c r="K33" s="260" t="s">
        <v>355</v>
      </c>
      <c r="L33" s="260" t="s">
        <v>355</v>
      </c>
      <c r="M33" s="261"/>
      <c r="N33" s="261"/>
      <c r="O33" s="260"/>
      <c r="P33" s="261"/>
      <c r="Q33" s="262"/>
      <c r="R33" s="261"/>
      <c r="S33" s="261"/>
      <c r="T33" s="260"/>
      <c r="U33" s="261"/>
    </row>
    <row r="34" spans="1:21" ht="43.2">
      <c r="A34" s="259">
        <f t="shared" si="0"/>
        <v>30</v>
      </c>
      <c r="B34" s="259" t="s">
        <v>592</v>
      </c>
      <c r="C34" s="259" t="s">
        <v>526</v>
      </c>
      <c r="D34" s="259" t="s">
        <v>527</v>
      </c>
      <c r="E34" s="260">
        <v>38080</v>
      </c>
      <c r="F34" s="259" t="s">
        <v>528</v>
      </c>
      <c r="G34" s="259" t="s">
        <v>533</v>
      </c>
      <c r="H34" s="259">
        <v>93</v>
      </c>
      <c r="I34" s="260" t="s">
        <v>355</v>
      </c>
      <c r="J34" s="260" t="s">
        <v>355</v>
      </c>
      <c r="K34" s="260" t="s">
        <v>355</v>
      </c>
      <c r="L34" s="260" t="s">
        <v>355</v>
      </c>
      <c r="M34" s="261" t="s">
        <v>529</v>
      </c>
      <c r="N34" s="261" t="s">
        <v>530</v>
      </c>
      <c r="O34" s="260">
        <v>44713</v>
      </c>
      <c r="P34" s="261" t="s">
        <v>531</v>
      </c>
      <c r="Q34" s="262" t="s">
        <v>355</v>
      </c>
      <c r="R34" s="261" t="s">
        <v>593</v>
      </c>
      <c r="S34" s="261" t="s">
        <v>594</v>
      </c>
      <c r="T34" s="260">
        <v>45778</v>
      </c>
      <c r="U34" s="261" t="s">
        <v>531</v>
      </c>
    </row>
    <row r="35" spans="1:21" ht="28.8">
      <c r="A35" s="259">
        <f t="shared" si="0"/>
        <v>31</v>
      </c>
      <c r="B35" s="259" t="s">
        <v>595</v>
      </c>
      <c r="C35" s="259" t="s">
        <v>526</v>
      </c>
      <c r="D35" s="259" t="s">
        <v>527</v>
      </c>
      <c r="E35" s="260"/>
      <c r="F35" s="259" t="s">
        <v>528</v>
      </c>
      <c r="G35" s="259" t="s">
        <v>549</v>
      </c>
      <c r="H35" s="259"/>
      <c r="I35" s="260" t="s">
        <v>355</v>
      </c>
      <c r="J35" s="260" t="s">
        <v>355</v>
      </c>
      <c r="K35" s="260" t="s">
        <v>355</v>
      </c>
      <c r="L35" s="260" t="s">
        <v>355</v>
      </c>
      <c r="M35" s="261"/>
      <c r="N35" s="261"/>
      <c r="O35" s="260"/>
      <c r="P35" s="261"/>
      <c r="Q35" s="262"/>
      <c r="R35" s="261"/>
      <c r="S35" s="261"/>
      <c r="T35" s="260"/>
      <c r="U35" s="261"/>
    </row>
    <row r="36" spans="1:21">
      <c r="A36" s="259">
        <f t="shared" si="0"/>
        <v>32</v>
      </c>
      <c r="B36" s="259" t="s">
        <v>596</v>
      </c>
      <c r="C36" s="259" t="s">
        <v>526</v>
      </c>
      <c r="D36" s="259" t="s">
        <v>527</v>
      </c>
      <c r="E36" s="260"/>
      <c r="F36" s="259" t="s">
        <v>528</v>
      </c>
      <c r="G36" s="259" t="s">
        <v>554</v>
      </c>
      <c r="H36" s="259"/>
      <c r="I36" s="260" t="s">
        <v>355</v>
      </c>
      <c r="J36" s="260" t="s">
        <v>355</v>
      </c>
      <c r="K36" s="260" t="s">
        <v>355</v>
      </c>
      <c r="L36" s="260" t="s">
        <v>355</v>
      </c>
      <c r="M36" s="261"/>
      <c r="N36" s="261"/>
      <c r="O36" s="260"/>
      <c r="P36" s="261"/>
      <c r="Q36" s="262"/>
      <c r="R36" s="261"/>
      <c r="S36" s="261"/>
      <c r="T36" s="260"/>
      <c r="U36" s="261"/>
    </row>
    <row r="37" spans="1:21" ht="172.8">
      <c r="A37" s="259">
        <f t="shared" si="0"/>
        <v>33</v>
      </c>
      <c r="B37" s="259" t="s">
        <v>597</v>
      </c>
      <c r="C37" s="259" t="s">
        <v>526</v>
      </c>
      <c r="D37" s="259" t="s">
        <v>537</v>
      </c>
      <c r="E37" s="260">
        <v>43918</v>
      </c>
      <c r="F37" s="259" t="s">
        <v>528</v>
      </c>
      <c r="G37" s="259" t="s">
        <v>533</v>
      </c>
      <c r="H37" s="259">
        <v>54</v>
      </c>
      <c r="I37" s="260" t="s">
        <v>355</v>
      </c>
      <c r="J37" s="260" t="s">
        <v>355</v>
      </c>
      <c r="K37" s="260" t="s">
        <v>355</v>
      </c>
      <c r="L37" s="260" t="s">
        <v>355</v>
      </c>
      <c r="M37" s="261" t="s">
        <v>529</v>
      </c>
      <c r="N37" s="261" t="s">
        <v>530</v>
      </c>
      <c r="O37" s="260">
        <v>45474</v>
      </c>
      <c r="P37" s="261" t="s">
        <v>531</v>
      </c>
      <c r="Q37" s="262" t="s">
        <v>355</v>
      </c>
      <c r="R37" s="261" t="s">
        <v>675</v>
      </c>
      <c r="S37" s="261" t="s">
        <v>676</v>
      </c>
      <c r="T37" s="260">
        <v>45839</v>
      </c>
      <c r="U37" s="261" t="s">
        <v>677</v>
      </c>
    </row>
    <row r="38" spans="1:21" ht="28.8">
      <c r="A38" s="259">
        <f t="shared" si="0"/>
        <v>34</v>
      </c>
      <c r="B38" s="259" t="s">
        <v>598</v>
      </c>
      <c r="C38" s="259" t="s">
        <v>566</v>
      </c>
      <c r="D38" s="259" t="s">
        <v>567</v>
      </c>
      <c r="E38" s="260"/>
      <c r="F38" s="259" t="s">
        <v>528</v>
      </c>
      <c r="G38" s="259" t="s">
        <v>549</v>
      </c>
      <c r="H38" s="259"/>
      <c r="I38" s="260" t="s">
        <v>355</v>
      </c>
      <c r="J38" s="260" t="s">
        <v>355</v>
      </c>
      <c r="K38" s="260" t="s">
        <v>355</v>
      </c>
      <c r="L38" s="260" t="s">
        <v>355</v>
      </c>
      <c r="M38" s="261"/>
      <c r="N38" s="261"/>
      <c r="O38" s="260"/>
      <c r="P38" s="261"/>
      <c r="Q38" s="262"/>
      <c r="R38" s="261"/>
      <c r="S38" s="261"/>
      <c r="T38" s="260"/>
      <c r="U38" s="261"/>
    </row>
    <row r="39" spans="1:21" ht="72">
      <c r="A39" s="259">
        <f t="shared" si="0"/>
        <v>35</v>
      </c>
      <c r="B39" s="259" t="s">
        <v>599</v>
      </c>
      <c r="C39" s="259" t="s">
        <v>526</v>
      </c>
      <c r="D39" s="259" t="s">
        <v>567</v>
      </c>
      <c r="E39" s="260">
        <v>39904</v>
      </c>
      <c r="F39" s="259" t="s">
        <v>528</v>
      </c>
      <c r="G39" s="259" t="s">
        <v>533</v>
      </c>
      <c r="H39" s="259">
        <v>54</v>
      </c>
      <c r="I39" s="260" t="s">
        <v>355</v>
      </c>
      <c r="J39" s="260" t="s">
        <v>355</v>
      </c>
      <c r="K39" s="260" t="s">
        <v>393</v>
      </c>
      <c r="L39" s="260" t="s">
        <v>355</v>
      </c>
      <c r="M39" s="261" t="s">
        <v>529</v>
      </c>
      <c r="N39" s="261" t="s">
        <v>530</v>
      </c>
      <c r="O39" s="260">
        <v>45627</v>
      </c>
      <c r="P39" s="261" t="s">
        <v>531</v>
      </c>
      <c r="Q39" s="262" t="s">
        <v>355</v>
      </c>
      <c r="R39" s="261" t="s">
        <v>678</v>
      </c>
      <c r="S39" s="261" t="s">
        <v>600</v>
      </c>
      <c r="T39" s="260">
        <v>46722</v>
      </c>
      <c r="U39" s="261" t="s">
        <v>531</v>
      </c>
    </row>
    <row r="40" spans="1:21">
      <c r="A40" s="259">
        <f t="shared" si="0"/>
        <v>36</v>
      </c>
      <c r="B40" s="259" t="s">
        <v>601</v>
      </c>
      <c r="C40" s="259" t="s">
        <v>526</v>
      </c>
      <c r="D40" s="259" t="s">
        <v>527</v>
      </c>
      <c r="E40" s="260"/>
      <c r="F40" s="259" t="s">
        <v>528</v>
      </c>
      <c r="G40" s="259" t="s">
        <v>549</v>
      </c>
      <c r="H40" s="259"/>
      <c r="I40" s="260" t="s">
        <v>355</v>
      </c>
      <c r="J40" s="260" t="s">
        <v>355</v>
      </c>
      <c r="K40" s="260" t="s">
        <v>355</v>
      </c>
      <c r="L40" s="260" t="s">
        <v>355</v>
      </c>
      <c r="M40" s="261"/>
      <c r="N40" s="261"/>
      <c r="O40" s="260"/>
      <c r="P40" s="261"/>
      <c r="Q40" s="262"/>
      <c r="R40" s="261"/>
      <c r="S40" s="261"/>
      <c r="T40" s="260"/>
      <c r="U40" s="261"/>
    </row>
    <row r="41" spans="1:21">
      <c r="A41" s="259">
        <f t="shared" si="0"/>
        <v>37</v>
      </c>
      <c r="B41" s="259" t="s">
        <v>602</v>
      </c>
      <c r="C41" s="259" t="s">
        <v>526</v>
      </c>
      <c r="D41" s="259" t="s">
        <v>527</v>
      </c>
      <c r="E41" s="260"/>
      <c r="F41" s="259" t="s">
        <v>528</v>
      </c>
      <c r="G41" s="259" t="s">
        <v>549</v>
      </c>
      <c r="H41" s="259"/>
      <c r="I41" s="260" t="s">
        <v>355</v>
      </c>
      <c r="J41" s="260" t="s">
        <v>355</v>
      </c>
      <c r="K41" s="260" t="s">
        <v>355</v>
      </c>
      <c r="L41" s="260" t="s">
        <v>355</v>
      </c>
      <c r="M41" s="261"/>
      <c r="N41" s="261"/>
      <c r="O41" s="260"/>
      <c r="P41" s="261"/>
      <c r="Q41" s="262"/>
      <c r="R41" s="261"/>
      <c r="S41" s="261"/>
      <c r="T41" s="260"/>
      <c r="U41" s="261"/>
    </row>
    <row r="42" spans="1:21" ht="28.8">
      <c r="A42" s="259">
        <f t="shared" si="0"/>
        <v>38</v>
      </c>
      <c r="B42" s="259" t="s">
        <v>603</v>
      </c>
      <c r="C42" s="259" t="s">
        <v>566</v>
      </c>
      <c r="D42" s="259" t="s">
        <v>527</v>
      </c>
      <c r="E42" s="260"/>
      <c r="F42" s="259" t="s">
        <v>528</v>
      </c>
      <c r="G42" s="259" t="s">
        <v>549</v>
      </c>
      <c r="H42" s="259"/>
      <c r="I42" s="260" t="s">
        <v>355</v>
      </c>
      <c r="J42" s="260" t="s">
        <v>355</v>
      </c>
      <c r="K42" s="260" t="s">
        <v>355</v>
      </c>
      <c r="L42" s="260" t="s">
        <v>355</v>
      </c>
      <c r="M42" s="261"/>
      <c r="N42" s="261"/>
      <c r="O42" s="260"/>
      <c r="P42" s="261"/>
      <c r="Q42" s="262"/>
      <c r="R42" s="261"/>
      <c r="S42" s="261"/>
      <c r="T42" s="260"/>
      <c r="U42" s="261"/>
    </row>
    <row r="43" spans="1:21">
      <c r="A43" s="259">
        <f t="shared" si="0"/>
        <v>39</v>
      </c>
      <c r="B43" s="259" t="s">
        <v>604</v>
      </c>
      <c r="C43" s="259" t="s">
        <v>526</v>
      </c>
      <c r="D43" s="259" t="s">
        <v>527</v>
      </c>
      <c r="E43" s="260"/>
      <c r="F43" s="259" t="s">
        <v>528</v>
      </c>
      <c r="G43" s="259" t="s">
        <v>554</v>
      </c>
      <c r="H43" s="259"/>
      <c r="I43" s="260" t="s">
        <v>355</v>
      </c>
      <c r="J43" s="260" t="s">
        <v>355</v>
      </c>
      <c r="K43" s="260" t="s">
        <v>355</v>
      </c>
      <c r="L43" s="260" t="s">
        <v>355</v>
      </c>
      <c r="M43" s="261"/>
      <c r="N43" s="261"/>
      <c r="O43" s="260"/>
      <c r="P43" s="261"/>
      <c r="Q43" s="262"/>
      <c r="R43" s="261"/>
      <c r="S43" s="261"/>
      <c r="T43" s="260"/>
      <c r="U43" s="261"/>
    </row>
    <row r="44" spans="1:21" ht="28.8">
      <c r="A44" s="259">
        <f t="shared" si="0"/>
        <v>40</v>
      </c>
      <c r="B44" s="259" t="s">
        <v>605</v>
      </c>
      <c r="C44" s="259" t="s">
        <v>526</v>
      </c>
      <c r="D44" s="259" t="s">
        <v>527</v>
      </c>
      <c r="E44" s="260"/>
      <c r="F44" s="259" t="s">
        <v>528</v>
      </c>
      <c r="G44" s="259" t="s">
        <v>554</v>
      </c>
      <c r="H44" s="259"/>
      <c r="I44" s="260" t="s">
        <v>355</v>
      </c>
      <c r="J44" s="260" t="s">
        <v>355</v>
      </c>
      <c r="K44" s="260" t="s">
        <v>355</v>
      </c>
      <c r="L44" s="260" t="s">
        <v>355</v>
      </c>
      <c r="M44" s="261"/>
      <c r="N44" s="261"/>
      <c r="O44" s="260"/>
      <c r="P44" s="261"/>
      <c r="Q44" s="262"/>
      <c r="R44" s="261"/>
      <c r="S44" s="261"/>
      <c r="T44" s="260"/>
      <c r="U44" s="261"/>
    </row>
    <row r="45" spans="1:21" ht="72">
      <c r="A45" s="259">
        <f t="shared" si="0"/>
        <v>41</v>
      </c>
      <c r="B45" s="259" t="s">
        <v>606</v>
      </c>
      <c r="C45" s="259" t="s">
        <v>607</v>
      </c>
      <c r="D45" s="259" t="s">
        <v>608</v>
      </c>
      <c r="E45" s="260">
        <v>44074</v>
      </c>
      <c r="F45" s="259" t="s">
        <v>609</v>
      </c>
      <c r="G45" s="259" t="s">
        <v>533</v>
      </c>
      <c r="H45" s="259">
        <v>76</v>
      </c>
      <c r="I45" s="260" t="s">
        <v>355</v>
      </c>
      <c r="J45" s="260" t="s">
        <v>355</v>
      </c>
      <c r="K45" s="260" t="s">
        <v>355</v>
      </c>
      <c r="L45" s="260" t="s">
        <v>355</v>
      </c>
      <c r="M45" s="261" t="s">
        <v>529</v>
      </c>
      <c r="N45" s="261" t="s">
        <v>530</v>
      </c>
      <c r="O45" s="260">
        <v>45627</v>
      </c>
      <c r="P45" s="261" t="s">
        <v>531</v>
      </c>
      <c r="Q45" s="262" t="s">
        <v>355</v>
      </c>
      <c r="R45" s="261" t="s">
        <v>610</v>
      </c>
      <c r="S45" s="261" t="s">
        <v>679</v>
      </c>
      <c r="T45" s="260">
        <v>45717</v>
      </c>
      <c r="U45" s="261" t="s">
        <v>531</v>
      </c>
    </row>
    <row r="46" spans="1:21">
      <c r="A46" s="259">
        <f t="shared" si="0"/>
        <v>42</v>
      </c>
      <c r="B46" s="259" t="s">
        <v>611</v>
      </c>
      <c r="C46" s="259" t="s">
        <v>607</v>
      </c>
      <c r="D46" s="259" t="s">
        <v>608</v>
      </c>
      <c r="E46" s="260"/>
      <c r="F46" s="259" t="s">
        <v>609</v>
      </c>
      <c r="G46" s="259" t="s">
        <v>549</v>
      </c>
      <c r="H46" s="259"/>
      <c r="I46" s="260" t="s">
        <v>355</v>
      </c>
      <c r="J46" s="260" t="s">
        <v>355</v>
      </c>
      <c r="K46" s="260" t="s">
        <v>355</v>
      </c>
      <c r="L46" s="260" t="s">
        <v>355</v>
      </c>
      <c r="M46" s="261"/>
      <c r="N46" s="261"/>
      <c r="O46" s="260"/>
      <c r="P46" s="261"/>
      <c r="Q46" s="262"/>
      <c r="R46" s="261"/>
      <c r="S46" s="261"/>
      <c r="T46" s="260"/>
      <c r="U46" s="261"/>
    </row>
    <row r="47" spans="1:21">
      <c r="A47" s="259">
        <f t="shared" si="0"/>
        <v>43</v>
      </c>
      <c r="B47" s="259" t="s">
        <v>612</v>
      </c>
      <c r="C47" s="259" t="s">
        <v>607</v>
      </c>
      <c r="D47" s="259" t="s">
        <v>608</v>
      </c>
      <c r="E47" s="260"/>
      <c r="F47" s="259" t="s">
        <v>609</v>
      </c>
      <c r="G47" s="259" t="s">
        <v>549</v>
      </c>
      <c r="H47" s="259"/>
      <c r="I47" s="260" t="s">
        <v>355</v>
      </c>
      <c r="J47" s="260" t="s">
        <v>355</v>
      </c>
      <c r="K47" s="260" t="s">
        <v>355</v>
      </c>
      <c r="L47" s="260" t="s">
        <v>355</v>
      </c>
      <c r="M47" s="261"/>
      <c r="N47" s="261"/>
      <c r="O47" s="260"/>
      <c r="P47" s="261"/>
      <c r="Q47" s="262"/>
      <c r="R47" s="261"/>
      <c r="S47" s="261"/>
      <c r="T47" s="260"/>
      <c r="U47" s="261"/>
    </row>
    <row r="48" spans="1:21" ht="57.6">
      <c r="A48" s="259">
        <f t="shared" si="0"/>
        <v>44</v>
      </c>
      <c r="B48" s="259" t="s">
        <v>613</v>
      </c>
      <c r="C48" s="259" t="s">
        <v>614</v>
      </c>
      <c r="D48" s="259" t="s">
        <v>527</v>
      </c>
      <c r="E48" s="260">
        <v>30848</v>
      </c>
      <c r="F48" s="259" t="s">
        <v>609</v>
      </c>
      <c r="G48" s="259" t="s">
        <v>533</v>
      </c>
      <c r="H48" s="259">
        <v>35</v>
      </c>
      <c r="I48" s="260" t="s">
        <v>355</v>
      </c>
      <c r="J48" s="260" t="s">
        <v>355</v>
      </c>
      <c r="K48" s="260" t="s">
        <v>355</v>
      </c>
      <c r="L48" s="260" t="s">
        <v>355</v>
      </c>
      <c r="M48" s="261" t="s">
        <v>529</v>
      </c>
      <c r="N48" s="261" t="s">
        <v>530</v>
      </c>
      <c r="O48" s="260">
        <v>45627</v>
      </c>
      <c r="P48" s="261" t="s">
        <v>531</v>
      </c>
      <c r="Q48" s="262" t="s">
        <v>355</v>
      </c>
      <c r="R48" s="261" t="s">
        <v>610</v>
      </c>
      <c r="S48" s="261" t="s">
        <v>680</v>
      </c>
      <c r="T48" s="260">
        <v>45717</v>
      </c>
      <c r="U48" s="261" t="s">
        <v>531</v>
      </c>
    </row>
    <row r="49" spans="1:21" ht="28.8">
      <c r="A49" s="259">
        <f t="shared" si="0"/>
        <v>45</v>
      </c>
      <c r="B49" s="259" t="s">
        <v>616</v>
      </c>
      <c r="C49" s="259" t="s">
        <v>614</v>
      </c>
      <c r="D49" s="259" t="s">
        <v>527</v>
      </c>
      <c r="E49" s="260">
        <v>21946</v>
      </c>
      <c r="F49" s="259" t="s">
        <v>609</v>
      </c>
      <c r="G49" s="259" t="s">
        <v>533</v>
      </c>
      <c r="H49" s="259">
        <v>60</v>
      </c>
      <c r="I49" s="260" t="s">
        <v>355</v>
      </c>
      <c r="J49" s="260" t="s">
        <v>355</v>
      </c>
      <c r="K49" s="260" t="s">
        <v>355</v>
      </c>
      <c r="L49" s="260" t="s">
        <v>355</v>
      </c>
      <c r="M49" s="261" t="s">
        <v>529</v>
      </c>
      <c r="N49" s="261" t="s">
        <v>530</v>
      </c>
      <c r="O49" s="260">
        <v>45627</v>
      </c>
      <c r="P49" s="261" t="s">
        <v>531</v>
      </c>
      <c r="Q49" s="262" t="s">
        <v>355</v>
      </c>
      <c r="R49" s="261" t="s">
        <v>610</v>
      </c>
      <c r="S49" s="261" t="s">
        <v>615</v>
      </c>
      <c r="T49" s="260">
        <v>45717</v>
      </c>
      <c r="U49" s="261" t="s">
        <v>531</v>
      </c>
    </row>
    <row r="50" spans="1:21" ht="43.2">
      <c r="A50" s="259">
        <f t="shared" si="0"/>
        <v>46</v>
      </c>
      <c r="B50" s="259" t="s">
        <v>617</v>
      </c>
      <c r="C50" s="259" t="s">
        <v>526</v>
      </c>
      <c r="D50" s="259" t="s">
        <v>567</v>
      </c>
      <c r="E50" s="260">
        <v>44317</v>
      </c>
      <c r="F50" s="259" t="s">
        <v>609</v>
      </c>
      <c r="G50" s="259" t="s">
        <v>533</v>
      </c>
      <c r="H50" s="259">
        <v>59</v>
      </c>
      <c r="I50" s="260" t="s">
        <v>355</v>
      </c>
      <c r="J50" s="260" t="s">
        <v>355</v>
      </c>
      <c r="K50" s="260" t="s">
        <v>355</v>
      </c>
      <c r="L50" s="260" t="s">
        <v>355</v>
      </c>
      <c r="M50" s="261" t="s">
        <v>529</v>
      </c>
      <c r="N50" s="261" t="s">
        <v>530</v>
      </c>
      <c r="O50" s="260">
        <v>45627</v>
      </c>
      <c r="P50" s="261" t="s">
        <v>618</v>
      </c>
      <c r="Q50" s="262" t="s">
        <v>355</v>
      </c>
      <c r="R50" s="261" t="s">
        <v>681</v>
      </c>
      <c r="S50" s="261" t="s">
        <v>682</v>
      </c>
      <c r="T50" s="260">
        <v>45992</v>
      </c>
      <c r="U50" s="261" t="s">
        <v>618</v>
      </c>
    </row>
    <row r="51" spans="1:21" ht="43.2">
      <c r="A51" s="259">
        <f t="shared" si="0"/>
        <v>47</v>
      </c>
      <c r="B51" s="259" t="s">
        <v>619</v>
      </c>
      <c r="C51" s="259" t="s">
        <v>526</v>
      </c>
      <c r="D51" s="259" t="s">
        <v>567</v>
      </c>
      <c r="E51" s="260">
        <v>44317</v>
      </c>
      <c r="F51" s="259" t="s">
        <v>609</v>
      </c>
      <c r="G51" s="259" t="s">
        <v>533</v>
      </c>
      <c r="H51" s="259">
        <v>43.5</v>
      </c>
      <c r="I51" s="260" t="s">
        <v>355</v>
      </c>
      <c r="J51" s="260" t="s">
        <v>355</v>
      </c>
      <c r="K51" s="260" t="s">
        <v>355</v>
      </c>
      <c r="L51" s="260" t="s">
        <v>355</v>
      </c>
      <c r="M51" s="261" t="s">
        <v>529</v>
      </c>
      <c r="N51" s="261" t="s">
        <v>530</v>
      </c>
      <c r="O51" s="260">
        <v>45627</v>
      </c>
      <c r="P51" s="261" t="s">
        <v>618</v>
      </c>
      <c r="Q51" s="262" t="s">
        <v>355</v>
      </c>
      <c r="R51" s="261" t="s">
        <v>681</v>
      </c>
      <c r="S51" s="261" t="s">
        <v>682</v>
      </c>
      <c r="T51" s="260">
        <v>45993</v>
      </c>
      <c r="U51" s="261" t="s">
        <v>618</v>
      </c>
    </row>
    <row r="52" spans="1:21" ht="43.2">
      <c r="A52" s="259">
        <f t="shared" si="0"/>
        <v>48</v>
      </c>
      <c r="B52" s="259" t="s">
        <v>620</v>
      </c>
      <c r="C52" s="259" t="s">
        <v>566</v>
      </c>
      <c r="D52" s="259" t="s">
        <v>527</v>
      </c>
      <c r="E52" s="260">
        <v>42495</v>
      </c>
      <c r="F52" s="259" t="s">
        <v>621</v>
      </c>
      <c r="G52" s="259" t="s">
        <v>533</v>
      </c>
      <c r="H52" s="259">
        <v>30.5</v>
      </c>
      <c r="I52" s="260" t="s">
        <v>355</v>
      </c>
      <c r="J52" s="260" t="s">
        <v>355</v>
      </c>
      <c r="K52" s="260" t="s">
        <v>355</v>
      </c>
      <c r="L52" s="260" t="s">
        <v>355</v>
      </c>
      <c r="M52" s="261" t="s">
        <v>529</v>
      </c>
      <c r="N52" s="261" t="s">
        <v>530</v>
      </c>
      <c r="O52" s="260">
        <v>45550</v>
      </c>
      <c r="P52" s="261" t="s">
        <v>683</v>
      </c>
      <c r="Q52" s="262" t="s">
        <v>355</v>
      </c>
      <c r="R52" s="261" t="s">
        <v>622</v>
      </c>
      <c r="S52" s="261" t="s">
        <v>623</v>
      </c>
      <c r="T52" s="260">
        <v>45901</v>
      </c>
      <c r="U52" s="261" t="s">
        <v>683</v>
      </c>
    </row>
    <row r="53" spans="1:21" ht="43.2">
      <c r="A53" s="259">
        <f t="shared" si="0"/>
        <v>49</v>
      </c>
      <c r="B53" s="259" t="s">
        <v>620</v>
      </c>
      <c r="C53" s="259" t="s">
        <v>566</v>
      </c>
      <c r="D53" s="259" t="s">
        <v>527</v>
      </c>
      <c r="E53" s="260">
        <v>44664</v>
      </c>
      <c r="F53" s="259" t="s">
        <v>621</v>
      </c>
      <c r="G53" s="259" t="s">
        <v>533</v>
      </c>
      <c r="H53" s="259">
        <v>14</v>
      </c>
      <c r="I53" s="260" t="s">
        <v>355</v>
      </c>
      <c r="J53" s="260" t="s">
        <v>355</v>
      </c>
      <c r="K53" s="260" t="s">
        <v>355</v>
      </c>
      <c r="L53" s="260" t="s">
        <v>355</v>
      </c>
      <c r="M53" s="261" t="s">
        <v>529</v>
      </c>
      <c r="N53" s="261" t="s">
        <v>530</v>
      </c>
      <c r="O53" s="260">
        <v>45550</v>
      </c>
      <c r="P53" s="261" t="s">
        <v>683</v>
      </c>
      <c r="Q53" s="262" t="s">
        <v>355</v>
      </c>
      <c r="R53" s="261" t="s">
        <v>622</v>
      </c>
      <c r="S53" s="261" t="s">
        <v>623</v>
      </c>
      <c r="T53" s="260">
        <v>45901</v>
      </c>
      <c r="U53" s="261" t="s">
        <v>683</v>
      </c>
    </row>
    <row r="54" spans="1:21" ht="43.2">
      <c r="A54" s="259">
        <f t="shared" si="0"/>
        <v>50</v>
      </c>
      <c r="B54" s="259" t="s">
        <v>624</v>
      </c>
      <c r="C54" s="259" t="s">
        <v>526</v>
      </c>
      <c r="D54" s="259" t="s">
        <v>567</v>
      </c>
      <c r="E54" s="260">
        <v>41757</v>
      </c>
      <c r="F54" s="259" t="s">
        <v>625</v>
      </c>
      <c r="G54" s="259" t="s">
        <v>533</v>
      </c>
      <c r="H54" s="259">
        <v>78.7</v>
      </c>
      <c r="I54" s="260" t="s">
        <v>355</v>
      </c>
      <c r="J54" s="260" t="s">
        <v>355</v>
      </c>
      <c r="K54" s="260" t="s">
        <v>355</v>
      </c>
      <c r="L54" s="260" t="s">
        <v>355</v>
      </c>
      <c r="M54" s="261" t="s">
        <v>529</v>
      </c>
      <c r="N54" s="261" t="s">
        <v>530</v>
      </c>
      <c r="O54" s="260">
        <v>45627</v>
      </c>
      <c r="P54" s="261" t="s">
        <v>618</v>
      </c>
      <c r="Q54" s="262" t="s">
        <v>355</v>
      </c>
      <c r="R54" s="261" t="s">
        <v>626</v>
      </c>
      <c r="S54" s="261" t="s">
        <v>684</v>
      </c>
      <c r="T54" s="260">
        <v>45992</v>
      </c>
      <c r="U54" s="261" t="s">
        <v>618</v>
      </c>
    </row>
    <row r="55" spans="1:21" ht="43.2">
      <c r="A55" s="259">
        <f t="shared" si="0"/>
        <v>51</v>
      </c>
      <c r="B55" s="259" t="s">
        <v>627</v>
      </c>
      <c r="C55" s="259" t="s">
        <v>526</v>
      </c>
      <c r="D55" s="259" t="s">
        <v>567</v>
      </c>
      <c r="E55" s="260">
        <v>41374</v>
      </c>
      <c r="F55" s="259" t="s">
        <v>625</v>
      </c>
      <c r="G55" s="259" t="s">
        <v>533</v>
      </c>
      <c r="H55" s="259">
        <v>45</v>
      </c>
      <c r="I55" s="260" t="s">
        <v>355</v>
      </c>
      <c r="J55" s="260" t="s">
        <v>355</v>
      </c>
      <c r="K55" s="260" t="s">
        <v>355</v>
      </c>
      <c r="L55" s="260" t="s">
        <v>355</v>
      </c>
      <c r="M55" s="261" t="s">
        <v>529</v>
      </c>
      <c r="N55" s="261" t="s">
        <v>530</v>
      </c>
      <c r="O55" s="260">
        <v>45627</v>
      </c>
      <c r="P55" s="261" t="s">
        <v>618</v>
      </c>
      <c r="Q55" s="262" t="s">
        <v>355</v>
      </c>
      <c r="R55" s="261" t="s">
        <v>628</v>
      </c>
      <c r="S55" s="261" t="s">
        <v>684</v>
      </c>
      <c r="T55" s="260">
        <v>45992</v>
      </c>
      <c r="U55" s="261" t="s">
        <v>618</v>
      </c>
    </row>
    <row r="56" spans="1:21" ht="57.6">
      <c r="A56" s="259">
        <f t="shared" si="0"/>
        <v>52</v>
      </c>
      <c r="B56" s="259" t="s">
        <v>629</v>
      </c>
      <c r="C56" s="259" t="s">
        <v>526</v>
      </c>
      <c r="D56" s="259" t="s">
        <v>567</v>
      </c>
      <c r="E56" s="260">
        <v>41404</v>
      </c>
      <c r="F56" s="259" t="s">
        <v>630</v>
      </c>
      <c r="G56" s="259" t="s">
        <v>533</v>
      </c>
      <c r="H56" s="259">
        <v>49</v>
      </c>
      <c r="I56" s="260" t="s">
        <v>355</v>
      </c>
      <c r="J56" s="260" t="s">
        <v>355</v>
      </c>
      <c r="K56" s="260" t="s">
        <v>355</v>
      </c>
      <c r="L56" s="260" t="s">
        <v>355</v>
      </c>
      <c r="M56" s="261" t="s">
        <v>529</v>
      </c>
      <c r="N56" s="261" t="s">
        <v>530</v>
      </c>
      <c r="O56" s="260">
        <v>45352</v>
      </c>
      <c r="P56" s="261" t="s">
        <v>631</v>
      </c>
      <c r="Q56" s="262" t="s">
        <v>355</v>
      </c>
      <c r="R56" s="261" t="s">
        <v>685</v>
      </c>
      <c r="S56" s="261" t="s">
        <v>632</v>
      </c>
      <c r="T56" s="260">
        <v>45717</v>
      </c>
      <c r="U56" s="261" t="s">
        <v>631</v>
      </c>
    </row>
    <row r="57" spans="1:21" ht="28.8">
      <c r="A57" s="259">
        <f t="shared" si="0"/>
        <v>53</v>
      </c>
      <c r="B57" s="259" t="s">
        <v>633</v>
      </c>
      <c r="C57" s="259" t="s">
        <v>526</v>
      </c>
      <c r="D57" s="259" t="s">
        <v>537</v>
      </c>
      <c r="E57" s="260"/>
      <c r="F57" s="259" t="s">
        <v>634</v>
      </c>
      <c r="G57" s="259" t="s">
        <v>554</v>
      </c>
      <c r="H57" s="259"/>
      <c r="I57" s="260" t="s">
        <v>355</v>
      </c>
      <c r="J57" s="260" t="s">
        <v>355</v>
      </c>
      <c r="K57" s="260" t="s">
        <v>355</v>
      </c>
      <c r="L57" s="260" t="s">
        <v>355</v>
      </c>
      <c r="M57" s="261"/>
      <c r="N57" s="261"/>
      <c r="O57" s="260"/>
      <c r="P57" s="261"/>
      <c r="Q57" s="262"/>
      <c r="R57" s="261"/>
      <c r="S57" s="261"/>
      <c r="T57" s="260"/>
      <c r="U57" s="261"/>
    </row>
    <row r="58" spans="1:21" ht="100.8">
      <c r="A58" s="259">
        <f t="shared" si="0"/>
        <v>54</v>
      </c>
      <c r="B58" s="259" t="s">
        <v>635</v>
      </c>
      <c r="C58" s="259" t="s">
        <v>526</v>
      </c>
      <c r="D58" s="259" t="s">
        <v>527</v>
      </c>
      <c r="E58" s="260">
        <v>37257</v>
      </c>
      <c r="F58" s="259" t="s">
        <v>634</v>
      </c>
      <c r="G58" s="259" t="s">
        <v>533</v>
      </c>
      <c r="H58" s="259">
        <v>91.5</v>
      </c>
      <c r="I58" s="260" t="s">
        <v>355</v>
      </c>
      <c r="J58" s="260" t="s">
        <v>355</v>
      </c>
      <c r="K58" s="260" t="s">
        <v>355</v>
      </c>
      <c r="L58" s="260" t="s">
        <v>355</v>
      </c>
      <c r="M58" s="261" t="s">
        <v>529</v>
      </c>
      <c r="N58" s="261" t="s">
        <v>530</v>
      </c>
      <c r="O58" s="260">
        <v>44531</v>
      </c>
      <c r="P58" s="261" t="s">
        <v>539</v>
      </c>
      <c r="Q58" s="262" t="s">
        <v>355</v>
      </c>
      <c r="R58" s="261" t="s">
        <v>636</v>
      </c>
      <c r="S58" s="261" t="s">
        <v>637</v>
      </c>
      <c r="T58" s="260">
        <v>45627</v>
      </c>
      <c r="U58" s="261" t="s">
        <v>539</v>
      </c>
    </row>
    <row r="59" spans="1:21" ht="100.8">
      <c r="A59" s="259">
        <f t="shared" si="0"/>
        <v>55</v>
      </c>
      <c r="B59" s="259" t="s">
        <v>638</v>
      </c>
      <c r="C59" s="259" t="s">
        <v>526</v>
      </c>
      <c r="D59" s="259" t="s">
        <v>527</v>
      </c>
      <c r="E59" s="260">
        <v>44470</v>
      </c>
      <c r="F59" s="259" t="s">
        <v>634</v>
      </c>
      <c r="G59" s="259" t="s">
        <v>533</v>
      </c>
      <c r="H59" s="259">
        <v>58</v>
      </c>
      <c r="I59" s="260" t="s">
        <v>355</v>
      </c>
      <c r="J59" s="260" t="s">
        <v>355</v>
      </c>
      <c r="K59" s="260" t="s">
        <v>355</v>
      </c>
      <c r="L59" s="260" t="s">
        <v>355</v>
      </c>
      <c r="M59" s="261" t="s">
        <v>529</v>
      </c>
      <c r="N59" s="261" t="s">
        <v>530</v>
      </c>
      <c r="O59" s="260">
        <v>44531</v>
      </c>
      <c r="P59" s="261" t="s">
        <v>539</v>
      </c>
      <c r="Q59" s="262" t="s">
        <v>355</v>
      </c>
      <c r="R59" s="261" t="s">
        <v>639</v>
      </c>
      <c r="S59" s="261" t="s">
        <v>640</v>
      </c>
      <c r="T59" s="260">
        <v>45627</v>
      </c>
      <c r="U59" s="261" t="s">
        <v>539</v>
      </c>
    </row>
    <row r="60" spans="1:21" ht="201.6">
      <c r="A60" s="259">
        <f t="shared" si="0"/>
        <v>56</v>
      </c>
      <c r="B60" s="259" t="s">
        <v>686</v>
      </c>
      <c r="C60" s="259" t="s">
        <v>526</v>
      </c>
      <c r="D60" s="259" t="s">
        <v>548</v>
      </c>
      <c r="E60" s="260">
        <v>43344</v>
      </c>
      <c r="F60" s="259" t="s">
        <v>641</v>
      </c>
      <c r="G60" s="259" t="s">
        <v>642</v>
      </c>
      <c r="H60" s="259" t="s">
        <v>643</v>
      </c>
      <c r="I60" s="260" t="s">
        <v>355</v>
      </c>
      <c r="J60" s="260" t="s">
        <v>355</v>
      </c>
      <c r="K60" s="260" t="s">
        <v>355</v>
      </c>
      <c r="L60" s="260" t="s">
        <v>355</v>
      </c>
      <c r="M60" s="261" t="s">
        <v>529</v>
      </c>
      <c r="N60" s="261" t="s">
        <v>572</v>
      </c>
      <c r="O60" s="260">
        <v>45383</v>
      </c>
      <c r="P60" s="261" t="s">
        <v>644</v>
      </c>
      <c r="Q60" s="262" t="s">
        <v>355</v>
      </c>
      <c r="R60" s="261" t="s">
        <v>645</v>
      </c>
      <c r="S60" s="261" t="s">
        <v>646</v>
      </c>
      <c r="T60" s="260">
        <v>45778</v>
      </c>
      <c r="U60" s="261" t="s">
        <v>618</v>
      </c>
    </row>
    <row r="61" spans="1:21" ht="28.8">
      <c r="A61" s="259">
        <f t="shared" si="0"/>
        <v>57</v>
      </c>
      <c r="B61" s="259" t="s">
        <v>687</v>
      </c>
      <c r="C61" s="259" t="s">
        <v>526</v>
      </c>
      <c r="D61" s="259" t="s">
        <v>548</v>
      </c>
      <c r="E61" s="260">
        <v>45685</v>
      </c>
      <c r="F61" s="259" t="s">
        <v>641</v>
      </c>
      <c r="G61" s="259" t="s">
        <v>688</v>
      </c>
      <c r="H61" s="259" t="s">
        <v>689</v>
      </c>
      <c r="I61" s="260" t="s">
        <v>355</v>
      </c>
      <c r="J61" s="260" t="s">
        <v>355</v>
      </c>
      <c r="K61" s="260" t="s">
        <v>393</v>
      </c>
      <c r="L61" s="260" t="s">
        <v>355</v>
      </c>
      <c r="M61" s="261" t="s">
        <v>529</v>
      </c>
      <c r="N61" s="261" t="s">
        <v>572</v>
      </c>
      <c r="O61" s="260" t="s">
        <v>690</v>
      </c>
      <c r="P61" s="261"/>
      <c r="Q61" s="262"/>
      <c r="R61" s="261"/>
      <c r="S61" s="261"/>
      <c r="T61" s="260"/>
      <c r="U61" s="261"/>
    </row>
    <row r="62" spans="1:21" ht="43.2">
      <c r="A62" s="259">
        <f t="shared" si="0"/>
        <v>58</v>
      </c>
      <c r="B62" s="259" t="s">
        <v>647</v>
      </c>
      <c r="C62" s="259" t="s">
        <v>648</v>
      </c>
      <c r="D62" s="259" t="s">
        <v>649</v>
      </c>
      <c r="E62" s="260">
        <v>37626</v>
      </c>
      <c r="F62" s="259" t="s">
        <v>650</v>
      </c>
      <c r="G62" s="259" t="s">
        <v>533</v>
      </c>
      <c r="H62" s="259" t="s">
        <v>691</v>
      </c>
      <c r="I62" s="260" t="s">
        <v>355</v>
      </c>
      <c r="J62" s="260" t="s">
        <v>355</v>
      </c>
      <c r="K62" s="260" t="s">
        <v>355</v>
      </c>
      <c r="L62" s="260" t="s">
        <v>355</v>
      </c>
      <c r="M62" s="261" t="s">
        <v>529</v>
      </c>
      <c r="N62" s="261" t="s">
        <v>530</v>
      </c>
      <c r="O62" s="260">
        <v>45627</v>
      </c>
      <c r="P62" s="261" t="s">
        <v>644</v>
      </c>
      <c r="Q62" s="262" t="s">
        <v>355</v>
      </c>
      <c r="R62" s="261" t="s">
        <v>651</v>
      </c>
      <c r="S62" s="261" t="s">
        <v>652</v>
      </c>
      <c r="T62" s="260">
        <v>45992</v>
      </c>
      <c r="U62" s="261" t="s">
        <v>618</v>
      </c>
    </row>
    <row r="63" spans="1:21" ht="129.6">
      <c r="A63" s="259">
        <f t="shared" si="0"/>
        <v>59</v>
      </c>
      <c r="B63" s="259" t="s">
        <v>653</v>
      </c>
      <c r="C63" s="259" t="s">
        <v>566</v>
      </c>
      <c r="D63" s="259" t="s">
        <v>608</v>
      </c>
      <c r="E63" s="260">
        <v>42201</v>
      </c>
      <c r="F63" s="259" t="s">
        <v>654</v>
      </c>
      <c r="G63" s="259" t="s">
        <v>533</v>
      </c>
      <c r="H63" s="259">
        <v>71.5</v>
      </c>
      <c r="I63" s="260" t="s">
        <v>355</v>
      </c>
      <c r="J63" s="260" t="s">
        <v>355</v>
      </c>
      <c r="K63" s="260" t="s">
        <v>355</v>
      </c>
      <c r="L63" s="260" t="s">
        <v>355</v>
      </c>
      <c r="M63" s="261" t="s">
        <v>529</v>
      </c>
      <c r="N63" s="261" t="s">
        <v>530</v>
      </c>
      <c r="O63" s="260">
        <v>45383</v>
      </c>
      <c r="P63" s="261" t="s">
        <v>618</v>
      </c>
      <c r="Q63" s="262" t="s">
        <v>355</v>
      </c>
      <c r="R63" s="261" t="s">
        <v>655</v>
      </c>
      <c r="S63" s="261" t="s">
        <v>656</v>
      </c>
      <c r="T63" s="260">
        <v>45809</v>
      </c>
      <c r="U63" s="261" t="s">
        <v>618</v>
      </c>
    </row>
    <row r="64" spans="1:21" ht="43.2">
      <c r="A64" s="259">
        <f t="shared" si="0"/>
        <v>60</v>
      </c>
      <c r="B64" s="259" t="s">
        <v>692</v>
      </c>
      <c r="C64" s="259" t="s">
        <v>526</v>
      </c>
      <c r="D64" s="259" t="s">
        <v>693</v>
      </c>
      <c r="E64" s="260" t="s">
        <v>694</v>
      </c>
      <c r="F64" s="259" t="s">
        <v>528</v>
      </c>
      <c r="G64" s="259" t="s">
        <v>695</v>
      </c>
      <c r="H64" s="259">
        <v>0</v>
      </c>
      <c r="I64" s="260" t="s">
        <v>696</v>
      </c>
      <c r="J64" s="260"/>
      <c r="K64" s="260"/>
      <c r="L64" s="260"/>
      <c r="M64" s="261"/>
      <c r="N64" s="261"/>
      <c r="O64" s="260"/>
      <c r="P64" s="261"/>
      <c r="Q64" s="262"/>
      <c r="R64" s="261"/>
      <c r="S64" s="261"/>
      <c r="T64" s="260"/>
      <c r="U64" s="261"/>
    </row>
    <row r="65" spans="1:21" ht="57.6">
      <c r="A65" s="259">
        <f t="shared" si="0"/>
        <v>61</v>
      </c>
      <c r="B65" s="259" t="s">
        <v>697</v>
      </c>
      <c r="C65" s="259" t="s">
        <v>526</v>
      </c>
      <c r="D65" s="259" t="s">
        <v>698</v>
      </c>
      <c r="E65" s="260">
        <v>45292</v>
      </c>
      <c r="F65" s="259" t="s">
        <v>528</v>
      </c>
      <c r="G65" s="259" t="s">
        <v>699</v>
      </c>
      <c r="H65" s="259" t="s">
        <v>700</v>
      </c>
      <c r="I65" s="260" t="s">
        <v>701</v>
      </c>
      <c r="J65" s="260" t="s">
        <v>355</v>
      </c>
      <c r="K65" s="260" t="s">
        <v>355</v>
      </c>
      <c r="L65" s="260" t="s">
        <v>355</v>
      </c>
      <c r="M65" s="261" t="s">
        <v>529</v>
      </c>
      <c r="N65" s="261" t="s">
        <v>530</v>
      </c>
      <c r="O65" s="260">
        <v>45195</v>
      </c>
      <c r="P65" s="261" t="s">
        <v>702</v>
      </c>
      <c r="Q65" s="262" t="s">
        <v>55</v>
      </c>
      <c r="R65" s="261" t="s">
        <v>55</v>
      </c>
      <c r="S65" s="261" t="s">
        <v>703</v>
      </c>
      <c r="T65" s="260">
        <v>46023</v>
      </c>
      <c r="U65" s="261" t="s">
        <v>704</v>
      </c>
    </row>
    <row r="66" spans="1:21" ht="28.8">
      <c r="A66" s="259">
        <f t="shared" si="0"/>
        <v>62</v>
      </c>
      <c r="B66" s="259" t="s">
        <v>705</v>
      </c>
      <c r="C66" s="259" t="s">
        <v>526</v>
      </c>
      <c r="D66" s="259" t="s">
        <v>527</v>
      </c>
      <c r="E66" s="260" t="s">
        <v>694</v>
      </c>
      <c r="F66" s="259" t="s">
        <v>528</v>
      </c>
      <c r="G66" s="259" t="s">
        <v>695</v>
      </c>
      <c r="H66" s="259" t="s">
        <v>706</v>
      </c>
      <c r="I66" s="260"/>
      <c r="J66" s="260"/>
      <c r="K66" s="260"/>
      <c r="L66" s="260"/>
      <c r="M66" s="261"/>
      <c r="N66" s="261"/>
      <c r="O66" s="260"/>
      <c r="P66" s="261"/>
      <c r="Q66" s="262"/>
      <c r="R66" s="261"/>
      <c r="S66" s="261"/>
      <c r="T66" s="260"/>
      <c r="U66" s="261"/>
    </row>
    <row r="67" spans="1:21" ht="86.4">
      <c r="A67" s="259">
        <f t="shared" si="0"/>
        <v>63</v>
      </c>
      <c r="B67" s="259" t="s">
        <v>707</v>
      </c>
      <c r="C67" s="259" t="s">
        <v>526</v>
      </c>
      <c r="D67" s="259" t="s">
        <v>708</v>
      </c>
      <c r="E67" s="260">
        <v>44986</v>
      </c>
      <c r="F67" s="259" t="s">
        <v>528</v>
      </c>
      <c r="G67" s="259" t="s">
        <v>709</v>
      </c>
      <c r="H67" s="259">
        <v>60</v>
      </c>
      <c r="I67" s="260" t="s">
        <v>355</v>
      </c>
      <c r="J67" s="260" t="s">
        <v>355</v>
      </c>
      <c r="K67" s="260" t="s">
        <v>355</v>
      </c>
      <c r="L67" s="260" t="s">
        <v>355</v>
      </c>
      <c r="M67" s="261" t="s">
        <v>529</v>
      </c>
      <c r="N67" s="261" t="s">
        <v>530</v>
      </c>
      <c r="O67" s="260">
        <v>45139</v>
      </c>
      <c r="P67" s="261" t="s">
        <v>710</v>
      </c>
      <c r="Q67" s="262" t="s">
        <v>355</v>
      </c>
      <c r="R67" s="261" t="s">
        <v>711</v>
      </c>
      <c r="S67" s="261" t="s">
        <v>712</v>
      </c>
      <c r="T67" s="260">
        <v>45717</v>
      </c>
      <c r="U67" s="261" t="s">
        <v>713</v>
      </c>
    </row>
    <row r="68" spans="1:21" ht="43.2">
      <c r="A68" s="259">
        <f t="shared" si="0"/>
        <v>64</v>
      </c>
      <c r="B68" s="259" t="s">
        <v>714</v>
      </c>
      <c r="C68" s="259" t="s">
        <v>526</v>
      </c>
      <c r="D68" s="259" t="s">
        <v>537</v>
      </c>
      <c r="E68" s="260">
        <v>45689</v>
      </c>
      <c r="F68" s="259" t="s">
        <v>528</v>
      </c>
      <c r="G68" s="259" t="s">
        <v>699</v>
      </c>
      <c r="H68" s="259" t="s">
        <v>715</v>
      </c>
      <c r="I68" s="260" t="s">
        <v>355</v>
      </c>
      <c r="J68" s="260" t="s">
        <v>355</v>
      </c>
      <c r="K68" s="260" t="s">
        <v>355</v>
      </c>
      <c r="L68" s="260" t="s">
        <v>355</v>
      </c>
      <c r="M68" s="261" t="s">
        <v>529</v>
      </c>
      <c r="N68" s="261" t="s">
        <v>530</v>
      </c>
      <c r="O68" s="260">
        <v>45609</v>
      </c>
      <c r="P68" s="261" t="s">
        <v>661</v>
      </c>
      <c r="Q68" s="262" t="s">
        <v>55</v>
      </c>
      <c r="R68" s="261" t="s">
        <v>716</v>
      </c>
      <c r="S68" s="261" t="s">
        <v>712</v>
      </c>
      <c r="T68" s="260">
        <v>46174</v>
      </c>
      <c r="U68" s="261" t="s">
        <v>713</v>
      </c>
    </row>
    <row r="69" spans="1:21" ht="28.8">
      <c r="A69" s="259">
        <f t="shared" si="0"/>
        <v>65</v>
      </c>
      <c r="B69" s="259" t="s">
        <v>717</v>
      </c>
      <c r="C69" s="259" t="s">
        <v>526</v>
      </c>
      <c r="D69" s="259" t="s">
        <v>527</v>
      </c>
      <c r="E69" s="260"/>
      <c r="F69" s="259" t="s">
        <v>528</v>
      </c>
      <c r="G69" s="259" t="s">
        <v>549</v>
      </c>
      <c r="H69" s="259"/>
      <c r="I69" s="260" t="s">
        <v>355</v>
      </c>
      <c r="J69" s="260" t="s">
        <v>355</v>
      </c>
      <c r="K69" s="260" t="s">
        <v>355</v>
      </c>
      <c r="L69" s="260" t="s">
        <v>355</v>
      </c>
      <c r="M69" s="261"/>
      <c r="N69" s="261"/>
      <c r="O69" s="260"/>
      <c r="P69" s="261"/>
      <c r="Q69" s="262"/>
      <c r="R69" s="261"/>
      <c r="S69" s="261"/>
      <c r="T69" s="260"/>
      <c r="U69" s="261"/>
    </row>
    <row r="70" spans="1:21" ht="86.4">
      <c r="A70" s="259">
        <f t="shared" ref="A70:A71" si="1">ROW()-4</f>
        <v>66</v>
      </c>
      <c r="B70" s="259" t="s">
        <v>718</v>
      </c>
      <c r="C70" s="259" t="s">
        <v>526</v>
      </c>
      <c r="D70" s="259" t="s">
        <v>527</v>
      </c>
      <c r="E70" s="260" t="s">
        <v>719</v>
      </c>
      <c r="F70" s="259" t="s">
        <v>528</v>
      </c>
      <c r="G70" s="259" t="s">
        <v>533</v>
      </c>
      <c r="H70" s="259" t="s">
        <v>720</v>
      </c>
      <c r="I70" s="260" t="s">
        <v>355</v>
      </c>
      <c r="J70" s="260" t="s">
        <v>355</v>
      </c>
      <c r="K70" s="260" t="s">
        <v>355</v>
      </c>
      <c r="L70" s="260" t="s">
        <v>355</v>
      </c>
      <c r="M70" s="261" t="s">
        <v>529</v>
      </c>
      <c r="N70" s="261" t="s">
        <v>530</v>
      </c>
      <c r="O70" s="260">
        <v>45047</v>
      </c>
      <c r="P70" s="261" t="s">
        <v>721</v>
      </c>
      <c r="Q70" s="262" t="s">
        <v>355</v>
      </c>
      <c r="R70" s="261" t="s">
        <v>722</v>
      </c>
      <c r="S70" s="261" t="s">
        <v>723</v>
      </c>
      <c r="T70" s="260">
        <v>46082</v>
      </c>
      <c r="U70" s="261" t="s">
        <v>721</v>
      </c>
    </row>
    <row r="71" spans="1:21" ht="57.6">
      <c r="A71" s="259">
        <f t="shared" si="1"/>
        <v>67</v>
      </c>
      <c r="B71" s="259" t="s">
        <v>727</v>
      </c>
      <c r="C71" s="259" t="s">
        <v>526</v>
      </c>
      <c r="D71" s="259" t="s">
        <v>608</v>
      </c>
      <c r="E71" s="260" t="s">
        <v>728</v>
      </c>
      <c r="F71" s="259" t="s">
        <v>657</v>
      </c>
      <c r="G71" s="259" t="s">
        <v>730</v>
      </c>
      <c r="H71" s="259" t="s">
        <v>729</v>
      </c>
      <c r="I71" s="260" t="s">
        <v>355</v>
      </c>
      <c r="J71" s="260" t="s">
        <v>355</v>
      </c>
      <c r="K71" s="260" t="s">
        <v>355</v>
      </c>
      <c r="L71" s="260" t="s">
        <v>355</v>
      </c>
      <c r="M71" s="261" t="s">
        <v>529</v>
      </c>
      <c r="N71" s="261" t="s">
        <v>530</v>
      </c>
      <c r="O71" s="260">
        <v>2024</v>
      </c>
      <c r="P71" s="261" t="s">
        <v>618</v>
      </c>
      <c r="Q71" s="262" t="s">
        <v>355</v>
      </c>
      <c r="R71" s="261" t="s">
        <v>724</v>
      </c>
      <c r="S71" s="261" t="s">
        <v>725</v>
      </c>
      <c r="T71" s="260" t="s">
        <v>726</v>
      </c>
      <c r="U71" s="261" t="s">
        <v>683</v>
      </c>
    </row>
    <row r="72" spans="1:21" ht="15">
      <c r="A72" s="264"/>
      <c r="B72" s="264"/>
      <c r="C72" s="264"/>
      <c r="D72" s="264"/>
      <c r="E72" s="264"/>
      <c r="F72" s="264"/>
      <c r="G72" s="264"/>
      <c r="H72" s="264"/>
      <c r="I72" s="264"/>
      <c r="J72" s="264"/>
      <c r="K72" s="264"/>
      <c r="L72" s="264"/>
      <c r="M72" s="264"/>
      <c r="N72" s="264"/>
      <c r="O72" s="264"/>
      <c r="P72" s="264"/>
      <c r="Q72" s="265"/>
      <c r="R72" s="263"/>
      <c r="S72" s="263"/>
      <c r="T72" s="264"/>
      <c r="U72" s="264"/>
    </row>
    <row r="73" spans="1:21" ht="15">
      <c r="A73" s="264"/>
      <c r="B73" s="264"/>
      <c r="C73" s="264"/>
      <c r="D73" s="264"/>
      <c r="E73" s="264"/>
      <c r="F73" s="264"/>
      <c r="G73" s="264"/>
      <c r="H73" s="264"/>
      <c r="I73" s="264"/>
      <c r="J73" s="264"/>
      <c r="K73" s="264"/>
      <c r="L73" s="264"/>
      <c r="M73" s="264"/>
      <c r="N73" s="264"/>
      <c r="O73" s="264"/>
      <c r="P73" s="264"/>
      <c r="Q73" s="265"/>
      <c r="R73" s="263"/>
      <c r="S73" s="263"/>
      <c r="T73" s="264"/>
      <c r="U73" s="264"/>
    </row>
    <row r="74" spans="1:21" ht="15">
      <c r="A74" s="264"/>
      <c r="B74" s="264"/>
      <c r="C74" s="264"/>
      <c r="D74" s="264"/>
      <c r="E74" s="264"/>
      <c r="F74" s="264"/>
      <c r="G74" s="264"/>
      <c r="H74" s="264"/>
      <c r="I74" s="264"/>
      <c r="J74" s="264"/>
      <c r="K74" s="264"/>
      <c r="L74" s="264"/>
      <c r="M74" s="264"/>
      <c r="N74" s="264"/>
      <c r="O74" s="264"/>
      <c r="P74" s="264"/>
      <c r="Q74" s="265"/>
      <c r="R74" s="263"/>
      <c r="S74" s="263"/>
      <c r="T74" s="264"/>
      <c r="U74" s="264"/>
    </row>
    <row r="75" spans="1:21" ht="15">
      <c r="A75" s="264"/>
      <c r="B75" s="264"/>
      <c r="C75" s="264"/>
      <c r="D75" s="264"/>
      <c r="E75" s="264"/>
      <c r="F75" s="264"/>
      <c r="G75" s="264"/>
      <c r="H75" s="264"/>
      <c r="I75" s="264"/>
      <c r="J75" s="264"/>
      <c r="K75" s="264"/>
      <c r="L75" s="264"/>
      <c r="M75" s="264"/>
      <c r="N75" s="264"/>
      <c r="O75" s="264"/>
      <c r="P75" s="264"/>
      <c r="Q75" s="265"/>
      <c r="R75" s="263"/>
      <c r="S75" s="263"/>
      <c r="T75" s="264"/>
      <c r="U75" s="264"/>
    </row>
    <row r="76" spans="1:21" ht="15">
      <c r="A76" s="264"/>
      <c r="B76" s="264"/>
      <c r="C76" s="264"/>
      <c r="D76" s="264"/>
      <c r="E76" s="264"/>
      <c r="F76" s="264"/>
      <c r="G76" s="264"/>
      <c r="H76" s="264"/>
      <c r="I76" s="264"/>
      <c r="J76" s="264"/>
      <c r="K76" s="264"/>
      <c r="L76" s="264"/>
      <c r="M76" s="264"/>
      <c r="N76" s="264"/>
      <c r="O76" s="264"/>
      <c r="P76" s="264"/>
      <c r="Q76" s="265"/>
      <c r="R76" s="263"/>
      <c r="S76" s="263"/>
      <c r="T76" s="264"/>
      <c r="U76" s="264"/>
    </row>
    <row r="77" spans="1:21" ht="15">
      <c r="A77" s="264"/>
      <c r="B77" s="264"/>
      <c r="C77" s="264"/>
      <c r="D77" s="264"/>
      <c r="E77" s="264"/>
      <c r="F77" s="264"/>
      <c r="G77" s="264"/>
      <c r="H77" s="264"/>
      <c r="I77" s="264"/>
      <c r="J77" s="264"/>
      <c r="K77" s="264"/>
      <c r="L77" s="264"/>
      <c r="M77" s="264"/>
      <c r="N77" s="264"/>
      <c r="O77" s="264"/>
      <c r="P77" s="264"/>
      <c r="Q77" s="265"/>
      <c r="R77" s="263"/>
      <c r="S77" s="263"/>
      <c r="T77" s="264"/>
      <c r="U77" s="264"/>
    </row>
    <row r="78" spans="1:21" ht="15">
      <c r="A78" s="264"/>
      <c r="B78" s="264"/>
      <c r="C78" s="264"/>
      <c r="D78" s="264"/>
      <c r="E78" s="264"/>
      <c r="F78" s="264"/>
      <c r="G78" s="264"/>
      <c r="H78" s="264"/>
      <c r="I78" s="264"/>
      <c r="J78" s="264"/>
      <c r="K78" s="264"/>
      <c r="L78" s="264"/>
      <c r="M78" s="264"/>
      <c r="N78" s="264"/>
      <c r="O78" s="264"/>
      <c r="P78" s="264"/>
      <c r="Q78" s="265"/>
      <c r="R78" s="263"/>
      <c r="S78" s="263"/>
      <c r="T78" s="264"/>
      <c r="U78" s="264"/>
    </row>
    <row r="79" spans="1:21" ht="15">
      <c r="A79" s="264"/>
      <c r="B79" s="264"/>
      <c r="C79" s="264"/>
      <c r="D79" s="264"/>
      <c r="E79" s="264"/>
      <c r="F79" s="264"/>
      <c r="G79" s="264"/>
      <c r="H79" s="264"/>
      <c r="I79" s="264"/>
      <c r="J79" s="264"/>
      <c r="K79" s="264"/>
      <c r="L79" s="264"/>
      <c r="M79" s="264"/>
      <c r="N79" s="264"/>
      <c r="O79" s="264"/>
      <c r="P79" s="264"/>
      <c r="Q79" s="265"/>
      <c r="R79" s="263"/>
      <c r="S79" s="263"/>
      <c r="T79" s="264"/>
      <c r="U79" s="264"/>
    </row>
    <row r="80" spans="1:21" ht="15">
      <c r="A80" s="264"/>
      <c r="B80" s="264"/>
      <c r="C80" s="264"/>
      <c r="D80" s="264"/>
      <c r="E80" s="264"/>
      <c r="F80" s="264"/>
      <c r="G80" s="264"/>
      <c r="H80" s="264"/>
      <c r="I80" s="264"/>
      <c r="J80" s="264"/>
      <c r="K80" s="264"/>
      <c r="L80" s="264"/>
      <c r="M80" s="264"/>
      <c r="N80" s="264"/>
      <c r="O80" s="264"/>
      <c r="P80" s="264"/>
      <c r="Q80" s="265"/>
      <c r="R80" s="263"/>
      <c r="S80" s="263"/>
      <c r="T80" s="264"/>
      <c r="U80" s="264"/>
    </row>
    <row r="81" spans="1:21" ht="15">
      <c r="A81" s="264"/>
      <c r="B81" s="264"/>
      <c r="C81" s="264"/>
      <c r="D81" s="264"/>
      <c r="E81" s="264"/>
      <c r="F81" s="264"/>
      <c r="G81" s="264"/>
      <c r="H81" s="264"/>
      <c r="I81" s="264"/>
      <c r="J81" s="264"/>
      <c r="K81" s="264"/>
      <c r="L81" s="264"/>
      <c r="M81" s="264"/>
      <c r="N81" s="264"/>
      <c r="O81" s="264"/>
      <c r="P81" s="264"/>
      <c r="Q81" s="265"/>
      <c r="R81" s="263"/>
      <c r="S81" s="263"/>
      <c r="T81" s="264"/>
      <c r="U81" s="264"/>
    </row>
    <row r="82" spans="1:21" ht="15">
      <c r="A82" s="264"/>
      <c r="B82" s="264"/>
      <c r="C82" s="264"/>
      <c r="D82" s="264"/>
      <c r="E82" s="264"/>
      <c r="F82" s="264"/>
      <c r="G82" s="264"/>
      <c r="H82" s="264"/>
      <c r="I82" s="264"/>
      <c r="J82" s="264"/>
      <c r="K82" s="264"/>
      <c r="L82" s="264"/>
      <c r="M82" s="264"/>
      <c r="N82" s="264"/>
      <c r="O82" s="264"/>
      <c r="P82" s="264"/>
      <c r="Q82" s="265"/>
      <c r="R82" s="263"/>
      <c r="S82" s="263"/>
      <c r="T82" s="264"/>
      <c r="U82" s="264"/>
    </row>
    <row r="83" spans="1:21" ht="15">
      <c r="A83" s="264"/>
      <c r="B83" s="264"/>
      <c r="C83" s="264"/>
      <c r="D83" s="264"/>
      <c r="E83" s="264"/>
      <c r="F83" s="264"/>
      <c r="G83" s="264"/>
      <c r="H83" s="264"/>
      <c r="I83" s="264"/>
      <c r="J83" s="264"/>
      <c r="K83" s="264"/>
      <c r="L83" s="264"/>
      <c r="M83" s="264"/>
      <c r="N83" s="264"/>
      <c r="O83" s="264"/>
      <c r="P83" s="264"/>
      <c r="Q83" s="265"/>
      <c r="R83" s="263"/>
      <c r="S83" s="263"/>
      <c r="T83" s="264"/>
      <c r="U83" s="264"/>
    </row>
    <row r="84" spans="1:21" ht="15">
      <c r="A84" s="264"/>
      <c r="B84" s="264"/>
      <c r="C84" s="264"/>
      <c r="D84" s="264"/>
      <c r="E84" s="264"/>
      <c r="F84" s="264"/>
      <c r="G84" s="264"/>
      <c r="H84" s="264"/>
      <c r="I84" s="264"/>
      <c r="J84" s="264"/>
      <c r="K84" s="264"/>
      <c r="L84" s="264"/>
      <c r="M84" s="264"/>
      <c r="N84" s="264"/>
      <c r="O84" s="264"/>
      <c r="P84" s="264"/>
      <c r="Q84" s="265"/>
      <c r="R84" s="263"/>
      <c r="S84" s="263"/>
      <c r="T84" s="264"/>
      <c r="U84" s="264"/>
    </row>
    <row r="85" spans="1:21" ht="15">
      <c r="A85" s="264"/>
      <c r="B85" s="264"/>
      <c r="C85" s="264"/>
      <c r="D85" s="264"/>
      <c r="E85" s="264"/>
      <c r="F85" s="264"/>
      <c r="G85" s="264"/>
      <c r="H85" s="264"/>
      <c r="I85" s="264"/>
      <c r="J85" s="264"/>
      <c r="K85" s="264"/>
      <c r="L85" s="264"/>
      <c r="M85" s="264"/>
      <c r="N85" s="264"/>
      <c r="O85" s="264"/>
      <c r="P85" s="264"/>
      <c r="Q85" s="265"/>
      <c r="R85" s="263"/>
      <c r="S85" s="263"/>
      <c r="T85" s="264"/>
      <c r="U85" s="264"/>
    </row>
    <row r="86" spans="1:21" ht="15">
      <c r="A86" s="264"/>
      <c r="B86" s="264"/>
      <c r="C86" s="264"/>
      <c r="D86" s="264"/>
      <c r="E86" s="264"/>
      <c r="F86" s="264"/>
      <c r="G86" s="264"/>
      <c r="H86" s="264"/>
      <c r="I86" s="264"/>
      <c r="J86" s="264"/>
      <c r="K86" s="264"/>
      <c r="L86" s="264"/>
      <c r="M86" s="264"/>
      <c r="N86" s="264"/>
      <c r="O86" s="264"/>
      <c r="P86" s="264"/>
      <c r="Q86" s="265"/>
      <c r="R86" s="263"/>
      <c r="S86" s="263"/>
      <c r="T86" s="264"/>
      <c r="U86" s="264"/>
    </row>
    <row r="87" spans="1:21" ht="15">
      <c r="A87" s="264"/>
      <c r="B87" s="264"/>
      <c r="C87" s="264"/>
      <c r="D87" s="264"/>
      <c r="E87" s="264"/>
      <c r="F87" s="264"/>
      <c r="G87" s="264"/>
      <c r="H87" s="264"/>
      <c r="I87" s="264"/>
      <c r="J87" s="264"/>
      <c r="K87" s="264"/>
      <c r="L87" s="264"/>
      <c r="M87" s="264"/>
      <c r="N87" s="264"/>
      <c r="O87" s="264"/>
      <c r="P87" s="264"/>
      <c r="Q87" s="265"/>
      <c r="R87" s="263"/>
      <c r="S87" s="263"/>
      <c r="T87" s="264"/>
      <c r="U87" s="264"/>
    </row>
    <row r="88" spans="1:21" ht="15">
      <c r="A88" s="264"/>
      <c r="B88" s="264"/>
      <c r="C88" s="264"/>
      <c r="D88" s="264"/>
      <c r="E88" s="264"/>
      <c r="F88" s="264"/>
      <c r="G88" s="264"/>
      <c r="H88" s="264"/>
      <c r="I88" s="264"/>
      <c r="J88" s="264"/>
      <c r="K88" s="264"/>
      <c r="L88" s="264"/>
      <c r="M88" s="264"/>
      <c r="N88" s="264"/>
      <c r="O88" s="264"/>
      <c r="P88" s="264"/>
      <c r="Q88" s="265"/>
      <c r="R88" s="263"/>
      <c r="S88" s="263"/>
      <c r="T88" s="264"/>
      <c r="U88" s="264"/>
    </row>
    <row r="89" spans="1:21" ht="15">
      <c r="A89" s="264"/>
      <c r="B89" s="264"/>
      <c r="C89" s="264"/>
      <c r="D89" s="264"/>
      <c r="E89" s="264"/>
      <c r="F89" s="264"/>
      <c r="G89" s="264"/>
      <c r="H89" s="264"/>
      <c r="I89" s="264"/>
      <c r="J89" s="264"/>
      <c r="K89" s="264"/>
      <c r="L89" s="264"/>
      <c r="M89" s="264"/>
      <c r="N89" s="264"/>
      <c r="O89" s="264"/>
      <c r="P89" s="264"/>
      <c r="Q89" s="265"/>
      <c r="R89" s="263"/>
      <c r="S89" s="263"/>
      <c r="T89" s="264"/>
      <c r="U89" s="264"/>
    </row>
    <row r="90" spans="1:21" ht="15">
      <c r="A90" s="264"/>
      <c r="B90" s="264"/>
      <c r="C90" s="264"/>
      <c r="D90" s="264"/>
      <c r="E90" s="264"/>
      <c r="F90" s="264"/>
      <c r="G90" s="264"/>
      <c r="H90" s="264"/>
      <c r="I90" s="264"/>
      <c r="J90" s="264"/>
      <c r="K90" s="264"/>
      <c r="L90" s="264"/>
      <c r="M90" s="264"/>
      <c r="N90" s="264"/>
      <c r="O90" s="264"/>
      <c r="P90" s="264"/>
      <c r="Q90" s="265"/>
      <c r="R90" s="263"/>
      <c r="S90" s="263"/>
      <c r="T90" s="264"/>
      <c r="U90" s="264"/>
    </row>
    <row r="91" spans="1:21" ht="15">
      <c r="A91" s="264"/>
      <c r="B91" s="264"/>
      <c r="C91" s="264"/>
      <c r="D91" s="264"/>
      <c r="E91" s="264"/>
      <c r="F91" s="264"/>
      <c r="G91" s="264"/>
      <c r="H91" s="264"/>
      <c r="I91" s="264"/>
      <c r="J91" s="264"/>
      <c r="K91" s="264"/>
      <c r="L91" s="264"/>
      <c r="M91" s="264"/>
      <c r="N91" s="264"/>
      <c r="O91" s="264"/>
      <c r="P91" s="264"/>
      <c r="Q91" s="265"/>
      <c r="R91" s="263"/>
      <c r="S91" s="263"/>
      <c r="T91" s="264"/>
      <c r="U91" s="264"/>
    </row>
    <row r="92" spans="1:21" ht="15">
      <c r="A92" s="264"/>
      <c r="B92" s="264"/>
      <c r="C92" s="264"/>
      <c r="D92" s="264"/>
      <c r="E92" s="264"/>
      <c r="F92" s="264"/>
      <c r="G92" s="264"/>
      <c r="H92" s="264"/>
      <c r="I92" s="264"/>
      <c r="J92" s="264"/>
      <c r="K92" s="264"/>
      <c r="L92" s="264"/>
      <c r="M92" s="264"/>
      <c r="N92" s="264"/>
      <c r="O92" s="264"/>
      <c r="P92" s="264"/>
      <c r="Q92" s="265"/>
      <c r="R92" s="263"/>
      <c r="S92" s="263"/>
      <c r="T92" s="264"/>
      <c r="U92" s="264"/>
    </row>
    <row r="93" spans="1:21" ht="15">
      <c r="A93" s="264"/>
      <c r="B93" s="264"/>
      <c r="C93" s="264"/>
      <c r="D93" s="264"/>
      <c r="E93" s="264"/>
      <c r="F93" s="264"/>
      <c r="G93" s="264"/>
      <c r="H93" s="264"/>
      <c r="I93" s="264"/>
      <c r="J93" s="264"/>
      <c r="K93" s="264"/>
      <c r="L93" s="264"/>
      <c r="M93" s="264"/>
      <c r="N93" s="264"/>
      <c r="O93" s="264"/>
      <c r="P93" s="264"/>
      <c r="Q93" s="265"/>
      <c r="R93" s="263"/>
      <c r="S93" s="263"/>
      <c r="T93" s="264"/>
      <c r="U93" s="264"/>
    </row>
    <row r="94" spans="1:21" ht="15">
      <c r="A94" s="264"/>
      <c r="B94" s="264"/>
      <c r="C94" s="264"/>
      <c r="D94" s="264"/>
      <c r="E94" s="264"/>
      <c r="F94" s="264"/>
      <c r="G94" s="264"/>
      <c r="H94" s="264"/>
      <c r="I94" s="264"/>
      <c r="J94" s="264"/>
      <c r="K94" s="264"/>
      <c r="L94" s="264"/>
      <c r="M94" s="264"/>
      <c r="N94" s="264"/>
      <c r="O94" s="264"/>
      <c r="P94" s="264"/>
      <c r="Q94" s="265"/>
      <c r="R94" s="263"/>
      <c r="S94" s="263"/>
      <c r="T94" s="264"/>
      <c r="U94" s="264"/>
    </row>
    <row r="95" spans="1:21" ht="15">
      <c r="A95" s="264"/>
      <c r="B95" s="264"/>
      <c r="C95" s="264"/>
      <c r="D95" s="264"/>
      <c r="E95" s="264"/>
      <c r="F95" s="264"/>
      <c r="G95" s="264"/>
      <c r="H95" s="264"/>
      <c r="I95" s="264"/>
      <c r="J95" s="264"/>
      <c r="K95" s="264"/>
      <c r="L95" s="264"/>
      <c r="M95" s="264"/>
      <c r="N95" s="264"/>
      <c r="O95" s="264"/>
      <c r="P95" s="264"/>
      <c r="Q95" s="265"/>
      <c r="R95" s="263"/>
      <c r="S95" s="263"/>
      <c r="T95" s="264"/>
      <c r="U95" s="264"/>
    </row>
    <row r="96" spans="1:21" ht="15">
      <c r="A96" s="264"/>
      <c r="B96" s="264"/>
      <c r="C96" s="264"/>
      <c r="D96" s="264"/>
      <c r="E96" s="264"/>
      <c r="F96" s="264"/>
      <c r="G96" s="264"/>
      <c r="H96" s="264"/>
      <c r="I96" s="264"/>
      <c r="J96" s="264"/>
      <c r="K96" s="264"/>
      <c r="L96" s="264"/>
      <c r="M96" s="264"/>
      <c r="N96" s="264"/>
      <c r="O96" s="264"/>
      <c r="P96" s="264"/>
      <c r="Q96" s="265"/>
      <c r="R96" s="263"/>
      <c r="S96" s="263"/>
      <c r="T96" s="264"/>
      <c r="U96" s="264"/>
    </row>
    <row r="97" spans="1:21" ht="15">
      <c r="A97" s="264"/>
      <c r="B97" s="264"/>
      <c r="C97" s="264"/>
      <c r="D97" s="264"/>
      <c r="E97" s="264"/>
      <c r="F97" s="264"/>
      <c r="G97" s="264"/>
      <c r="H97" s="264"/>
      <c r="I97" s="264"/>
      <c r="J97" s="264"/>
      <c r="K97" s="264"/>
      <c r="L97" s="264"/>
      <c r="M97" s="264"/>
      <c r="N97" s="264"/>
      <c r="O97" s="264"/>
      <c r="P97" s="264"/>
      <c r="Q97" s="265"/>
      <c r="R97" s="263"/>
      <c r="S97" s="263"/>
      <c r="T97" s="264"/>
      <c r="U97" s="264"/>
    </row>
    <row r="98" spans="1:21" ht="15">
      <c r="A98" s="264"/>
      <c r="B98" s="264"/>
      <c r="C98" s="264"/>
      <c r="D98" s="264"/>
      <c r="E98" s="264"/>
      <c r="F98" s="264"/>
      <c r="G98" s="264"/>
      <c r="H98" s="264"/>
      <c r="I98" s="264"/>
      <c r="J98" s="264"/>
      <c r="K98" s="264"/>
      <c r="L98" s="264"/>
      <c r="M98" s="264"/>
      <c r="N98" s="264"/>
      <c r="O98" s="264"/>
      <c r="P98" s="264"/>
      <c r="Q98" s="265"/>
      <c r="R98" s="263"/>
      <c r="S98" s="263"/>
      <c r="T98" s="264"/>
      <c r="U98" s="264"/>
    </row>
    <row r="99" spans="1:21" ht="15">
      <c r="A99" s="264"/>
      <c r="B99" s="264"/>
      <c r="C99" s="264"/>
      <c r="D99" s="264"/>
      <c r="E99" s="264"/>
      <c r="F99" s="264"/>
      <c r="G99" s="264"/>
      <c r="H99" s="264"/>
      <c r="I99" s="264"/>
      <c r="J99" s="264"/>
      <c r="K99" s="264"/>
      <c r="L99" s="264"/>
      <c r="M99" s="264"/>
      <c r="N99" s="264"/>
      <c r="O99" s="264"/>
      <c r="P99" s="264"/>
      <c r="Q99" s="265"/>
      <c r="R99" s="263"/>
      <c r="S99" s="263"/>
      <c r="T99" s="264"/>
      <c r="U99" s="264"/>
    </row>
    <row r="100" spans="1:21" ht="15">
      <c r="A100" s="264"/>
      <c r="B100" s="264"/>
      <c r="C100" s="264"/>
      <c r="D100" s="264"/>
      <c r="E100" s="264"/>
      <c r="F100" s="264"/>
      <c r="G100" s="264"/>
      <c r="H100" s="264"/>
      <c r="I100" s="264"/>
      <c r="J100" s="264"/>
      <c r="K100" s="264"/>
      <c r="L100" s="264"/>
      <c r="M100" s="264"/>
      <c r="N100" s="264"/>
      <c r="O100" s="264"/>
      <c r="P100" s="264"/>
      <c r="Q100" s="265"/>
      <c r="R100" s="263"/>
      <c r="S100" s="263"/>
      <c r="T100" s="264"/>
      <c r="U100" s="264"/>
    </row>
    <row r="101" spans="1:21" ht="15">
      <c r="A101" s="264"/>
      <c r="B101" s="264"/>
      <c r="C101" s="264"/>
      <c r="D101" s="264"/>
      <c r="E101" s="264"/>
      <c r="F101" s="264"/>
      <c r="G101" s="264"/>
      <c r="H101" s="264"/>
      <c r="I101" s="264"/>
      <c r="J101" s="264"/>
      <c r="K101" s="264"/>
      <c r="L101" s="264"/>
      <c r="M101" s="264"/>
      <c r="N101" s="264"/>
      <c r="O101" s="264"/>
      <c r="P101" s="264"/>
      <c r="Q101" s="265"/>
      <c r="R101" s="263"/>
      <c r="S101" s="263"/>
      <c r="T101" s="264"/>
      <c r="U101" s="264"/>
    </row>
    <row r="102" spans="1:21" ht="15">
      <c r="A102" s="264"/>
      <c r="B102" s="264"/>
      <c r="C102" s="264"/>
      <c r="D102" s="264"/>
      <c r="E102" s="264"/>
      <c r="F102" s="264"/>
      <c r="G102" s="264"/>
      <c r="H102" s="264"/>
      <c r="I102" s="264"/>
      <c r="J102" s="264"/>
      <c r="K102" s="264"/>
      <c r="L102" s="264"/>
      <c r="M102" s="264"/>
      <c r="N102" s="264"/>
      <c r="O102" s="264"/>
      <c r="P102" s="264"/>
      <c r="Q102" s="265"/>
      <c r="R102" s="263"/>
      <c r="S102" s="263"/>
      <c r="T102" s="264"/>
      <c r="U102" s="264"/>
    </row>
    <row r="103" spans="1:21" ht="15">
      <c r="A103" s="264"/>
      <c r="B103" s="264"/>
      <c r="C103" s="264"/>
      <c r="D103" s="264"/>
      <c r="E103" s="264"/>
      <c r="F103" s="264"/>
      <c r="G103" s="264"/>
      <c r="H103" s="264"/>
      <c r="I103" s="264"/>
      <c r="J103" s="264"/>
      <c r="K103" s="264"/>
      <c r="L103" s="264"/>
      <c r="M103" s="264"/>
      <c r="N103" s="264"/>
      <c r="O103" s="264"/>
      <c r="P103" s="264"/>
      <c r="Q103" s="265"/>
      <c r="R103" s="263"/>
      <c r="S103" s="263"/>
      <c r="T103" s="264"/>
      <c r="U103" s="264"/>
    </row>
    <row r="104" spans="1:21" ht="15">
      <c r="A104" s="264"/>
      <c r="B104" s="264"/>
      <c r="C104" s="264"/>
      <c r="D104" s="264"/>
      <c r="E104" s="264"/>
      <c r="F104" s="264"/>
      <c r="G104" s="264"/>
      <c r="H104" s="264"/>
      <c r="I104" s="264"/>
      <c r="J104" s="264"/>
      <c r="K104" s="264"/>
      <c r="L104" s="264"/>
      <c r="M104" s="264"/>
      <c r="N104" s="264"/>
      <c r="O104" s="264"/>
      <c r="P104" s="264"/>
      <c r="Q104" s="265"/>
      <c r="R104" s="263"/>
      <c r="S104" s="263"/>
      <c r="T104" s="264"/>
      <c r="U104" s="264"/>
    </row>
    <row r="105" spans="1:21" ht="15">
      <c r="A105" s="264"/>
      <c r="B105" s="264"/>
      <c r="C105" s="264"/>
      <c r="D105" s="264"/>
      <c r="E105" s="264"/>
      <c r="F105" s="264"/>
      <c r="G105" s="264"/>
      <c r="H105" s="264"/>
      <c r="I105" s="264"/>
      <c r="J105" s="264"/>
      <c r="K105" s="264"/>
      <c r="L105" s="264"/>
      <c r="M105" s="264"/>
      <c r="N105" s="264"/>
      <c r="O105" s="264"/>
      <c r="P105" s="264"/>
      <c r="Q105" s="265"/>
      <c r="R105" s="263"/>
      <c r="S105" s="263"/>
      <c r="T105" s="264"/>
      <c r="U105" s="264"/>
    </row>
    <row r="106" spans="1:21" ht="15">
      <c r="A106" s="264"/>
      <c r="B106" s="264"/>
      <c r="C106" s="264"/>
      <c r="D106" s="264"/>
      <c r="E106" s="264"/>
      <c r="F106" s="264"/>
      <c r="G106" s="264"/>
      <c r="H106" s="264"/>
      <c r="I106" s="264"/>
      <c r="J106" s="264"/>
      <c r="K106" s="264"/>
      <c r="L106" s="264"/>
      <c r="M106" s="264"/>
      <c r="N106" s="264"/>
      <c r="O106" s="264"/>
      <c r="P106" s="264"/>
      <c r="Q106" s="265"/>
      <c r="R106" s="263"/>
      <c r="S106" s="263"/>
      <c r="T106" s="264"/>
      <c r="U106" s="264"/>
    </row>
    <row r="107" spans="1:21" ht="15">
      <c r="A107" s="264"/>
      <c r="B107" s="264"/>
      <c r="C107" s="264"/>
      <c r="D107" s="264"/>
      <c r="E107" s="264"/>
      <c r="F107" s="264"/>
      <c r="G107" s="264"/>
      <c r="H107" s="264"/>
      <c r="I107" s="264"/>
      <c r="J107" s="264"/>
      <c r="K107" s="264"/>
      <c r="L107" s="264"/>
      <c r="M107" s="264"/>
      <c r="N107" s="264"/>
      <c r="O107" s="264"/>
      <c r="P107" s="264"/>
      <c r="Q107" s="265"/>
      <c r="R107" s="263"/>
      <c r="S107" s="263"/>
      <c r="T107" s="264"/>
      <c r="U107" s="264"/>
    </row>
    <row r="108" spans="1:21" ht="15">
      <c r="A108" s="264"/>
      <c r="B108" s="264"/>
      <c r="C108" s="264"/>
      <c r="D108" s="264"/>
      <c r="E108" s="264"/>
      <c r="F108" s="264"/>
      <c r="G108" s="264"/>
      <c r="H108" s="264"/>
      <c r="I108" s="264"/>
      <c r="J108" s="264"/>
      <c r="K108" s="264"/>
      <c r="L108" s="264"/>
      <c r="M108" s="264"/>
      <c r="N108" s="264"/>
      <c r="O108" s="264"/>
      <c r="P108" s="264"/>
      <c r="Q108" s="265"/>
      <c r="R108" s="263"/>
      <c r="S108" s="263"/>
      <c r="T108" s="264"/>
      <c r="U108" s="264"/>
    </row>
  </sheetData>
  <mergeCells count="4">
    <mergeCell ref="A1:H1"/>
    <mergeCell ref="A3:F3"/>
    <mergeCell ref="G3:N3"/>
    <mergeCell ref="O3:U3"/>
  </mergeCells>
  <dataValidations count="2">
    <dataValidation allowBlank="1" showInputMessage="1" sqref="H16:H17" xr:uid="{36702516-1B5B-4914-B68A-256247C51A06}"/>
    <dataValidation type="list" allowBlank="1" showInputMessage="1" showErrorMessage="1" sqref="G1:G2" xr:uid="{B76EC3DB-0566-4512-884B-631C5A50B70A}">
      <formula1>#REF!</formula1>
    </dataValidation>
  </dataValidation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3</vt:i4>
      </vt:variant>
    </vt:vector>
  </HeadingPairs>
  <TitlesOfParts>
    <vt:vector size="11" baseType="lpstr">
      <vt:lpstr>指引</vt:lpstr>
      <vt:lpstr>环境类</vt:lpstr>
      <vt:lpstr>社会类</vt:lpstr>
      <vt:lpstr>管治类</vt:lpstr>
      <vt:lpstr>经济类</vt:lpstr>
      <vt:lpstr>附表-ISO 14001认证企业清单</vt:lpstr>
      <vt:lpstr>附表-ISO 45001认证企业清单</vt:lpstr>
      <vt:lpstr>附表-尾矿库信息披露</vt:lpstr>
      <vt:lpstr>环境类!OLE_LINK305</vt:lpstr>
      <vt:lpstr>环境类!OLE_LINK322</vt:lpstr>
      <vt:lpstr>社会类!OLE_LINK334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Yuhong Chen</dc:creator>
  <cp:lastModifiedBy>Yuhong Chen</cp:lastModifiedBy>
  <dcterms:created xsi:type="dcterms:W3CDTF">2015-06-05T18:17:00Z</dcterms:created>
  <dcterms:modified xsi:type="dcterms:W3CDTF">2025-05-29T08:32:56Z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7D3C755D49A440A9BAD96292BBA00F0A_13</vt:lpwstr>
  </property>
</Properties>
</file>